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ystem\Desktop\Community projects under NMFA project\Playground\"/>
    </mc:Choice>
  </mc:AlternateContent>
  <bookViews>
    <workbookView xWindow="0" yWindow="0" windowWidth="20460" windowHeight="7665"/>
  </bookViews>
  <sheets>
    <sheet name="სენაკის გარე ფიტნეს მოედანი" sheetId="12" r:id="rId1"/>
  </sheets>
  <calcPr calcId="152511"/>
</workbook>
</file>

<file path=xl/calcChain.xml><?xml version="1.0" encoding="utf-8"?>
<calcChain xmlns="http://schemas.openxmlformats.org/spreadsheetml/2006/main">
  <c r="H40" i="12" l="1"/>
  <c r="G40" i="12"/>
  <c r="F40" i="12"/>
  <c r="H42" i="12" l="1"/>
  <c r="H44" i="12"/>
  <c r="H46" i="12" s="1"/>
  <c r="H48" i="12" s="1"/>
  <c r="D24" i="12"/>
  <c r="D23" i="12" l="1"/>
  <c r="D15" i="12"/>
  <c r="D14" i="12"/>
  <c r="D8" i="12"/>
  <c r="D21" i="12"/>
  <c r="D18" i="12" l="1"/>
  <c r="D19" i="12" l="1"/>
  <c r="H50" i="12" l="1"/>
  <c r="H52" i="12" s="1"/>
  <c r="H54" i="12" s="1"/>
  <c r="H56" i="12" l="1"/>
  <c r="H58" i="12" s="1"/>
</calcChain>
</file>

<file path=xl/sharedStrings.xml><?xml version="1.0" encoding="utf-8"?>
<sst xmlns="http://schemas.openxmlformats.org/spreadsheetml/2006/main" count="84" uniqueCount="61">
  <si>
    <t>ტნ</t>
  </si>
  <si>
    <r>
      <t xml:space="preserve">GRAND TOTAL
</t>
    </r>
    <r>
      <rPr>
        <b/>
        <sz val="14"/>
        <rFont val="AcadNusx"/>
      </rPr>
      <t xml:space="preserve">სულ </t>
    </r>
  </si>
  <si>
    <r>
      <t xml:space="preserve">საბეტონე ღორღი
</t>
    </r>
    <r>
      <rPr>
        <sz val="12"/>
        <rFont val="Arial"/>
        <family val="2"/>
        <charset val="204"/>
      </rPr>
      <t>Gravel for concrete</t>
    </r>
  </si>
  <si>
    <t xml:space="preserve">TOTAL </t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</si>
  <si>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3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3</t>
    </r>
  </si>
  <si>
    <r>
      <t xml:space="preserve">კგ
</t>
    </r>
    <r>
      <rPr>
        <sz val="10"/>
        <rFont val="Arial"/>
        <family val="2"/>
        <charset val="204"/>
      </rPr>
      <t>kg</t>
    </r>
  </si>
  <si>
    <r>
      <rPr>
        <b/>
        <sz val="10"/>
        <rFont val="Arial"/>
        <family val="2"/>
        <charset val="204"/>
      </rPr>
      <t>ზედნადები ხარჯები
OVERHEAD EXPENSES</t>
    </r>
    <r>
      <rPr>
        <sz val="10"/>
        <rFont val="Arial"/>
        <family val="2"/>
        <charset val="204"/>
      </rPr>
      <t xml:space="preserve">  
</t>
    </r>
  </si>
  <si>
    <t>სულ
 TOTAL</t>
  </si>
  <si>
    <r>
      <rPr>
        <b/>
        <sz val="10"/>
        <rFont val="Arial"/>
        <family val="2"/>
        <charset val="204"/>
      </rPr>
      <t>მოგება
PROFIT</t>
    </r>
    <r>
      <rPr>
        <sz val="10"/>
        <rFont val="Arial"/>
        <family val="2"/>
        <charset val="204"/>
      </rPr>
      <t xml:space="preserve">
</t>
    </r>
  </si>
  <si>
    <t>დღგ
VAT</t>
  </si>
  <si>
    <t>სულ ხარჯთაღრიცხვით
GRAND TOTAL</t>
  </si>
  <si>
    <t>გრუნტის დამუშავება საძირკვლისთვის ხელით
Digging of ground manually</t>
  </si>
  <si>
    <r>
      <t xml:space="preserve">ღორღი
</t>
    </r>
    <r>
      <rPr>
        <sz val="12"/>
        <rFont val="Arial"/>
        <family val="2"/>
        <charset val="204"/>
      </rPr>
      <t>Gravel 20-40mm</t>
    </r>
  </si>
  <si>
    <r>
      <t xml:space="preserve">კაუჩუკის ზედაპირის მოწყობა
</t>
    </r>
    <r>
      <rPr>
        <sz val="12"/>
        <rFont val="Arial"/>
        <family val="2"/>
        <charset val="204"/>
      </rPr>
      <t>Installation of rubber tiles</t>
    </r>
  </si>
  <si>
    <r>
      <t xml:space="preserve">ტერიტორიის მოშანდაკება ქვიშით სისქით 10სმ
</t>
    </r>
    <r>
      <rPr>
        <sz val="12"/>
        <rFont val="Arial"/>
        <family val="2"/>
        <charset val="204"/>
      </rPr>
      <t>installation of sand layer 10cm</t>
    </r>
  </si>
  <si>
    <r>
      <t xml:space="preserve">ტერიტორიის მოშანდაკება ღორღით სისქით 10სმ
</t>
    </r>
    <r>
      <rPr>
        <sz val="12"/>
        <rFont val="Arial"/>
        <family val="2"/>
        <charset val="204"/>
      </rPr>
      <t>Installation of gravel layer 10cm</t>
    </r>
  </si>
  <si>
    <r>
      <rPr>
        <sz val="10"/>
        <rFont val="AcadNusx"/>
      </rPr>
      <t>m</t>
    </r>
    <r>
      <rPr>
        <vertAlign val="superscript"/>
        <sz val="10"/>
        <rFont val="Arial"/>
        <family val="2"/>
        <charset val="204"/>
      </rPr>
      <t xml:space="preserve">2
</t>
    </r>
    <r>
      <rPr>
        <sz val="10"/>
        <rFont val="Arial"/>
        <family val="2"/>
        <charset val="204"/>
      </rPr>
      <t>m</t>
    </r>
    <r>
      <rPr>
        <vertAlign val="superscript"/>
        <sz val="10"/>
        <rFont val="Arial"/>
        <family val="2"/>
        <charset val="204"/>
      </rPr>
      <t>2</t>
    </r>
    <r>
      <rPr>
        <sz val="11"/>
        <color theme="1"/>
        <rFont val="Calibri"/>
        <family val="2"/>
        <charset val="1"/>
        <scheme val="minor"/>
      </rPr>
      <t/>
    </r>
  </si>
  <si>
    <r>
      <rPr>
        <b/>
        <sz val="10"/>
        <rFont val="Arial"/>
        <family val="2"/>
        <charset val="204"/>
      </rPr>
      <t>ტრანსპორტირება
Transportation</t>
    </r>
    <r>
      <rPr>
        <sz val="10"/>
        <rFont val="Arial"/>
        <family val="2"/>
        <charset val="204"/>
      </rPr>
      <t xml:space="preserve"> 
</t>
    </r>
  </si>
  <si>
    <r>
      <t xml:space="preserve">ფანჩატურის ლითონის კონსტრუქციის მოწყობა
</t>
    </r>
    <r>
      <rPr>
        <sz val="12"/>
        <rFont val="Arial"/>
        <family val="2"/>
        <charset val="204"/>
      </rPr>
      <t>Installation of metal construction</t>
    </r>
  </si>
  <si>
    <r>
      <t xml:space="preserve">გრძ.მ
</t>
    </r>
    <r>
      <rPr>
        <sz val="10"/>
        <rFont val="Arial"/>
        <family val="2"/>
        <charset val="204"/>
      </rPr>
      <t>m'</t>
    </r>
  </si>
  <si>
    <r>
      <t xml:space="preserve">ლითონის მილი დ70მმ
</t>
    </r>
    <r>
      <rPr>
        <sz val="12"/>
        <rFont val="Arial"/>
        <family val="2"/>
        <charset val="204"/>
      </rPr>
      <t>Metal pipe d70mm</t>
    </r>
  </si>
  <si>
    <r>
      <t xml:space="preserve">ლითონის კვადრატული მილი 50X50X3mm
</t>
    </r>
    <r>
      <rPr>
        <sz val="12"/>
        <rFont val="Arial"/>
        <family val="2"/>
        <charset val="204"/>
      </rPr>
      <t>Metal  square pipe 50X50X3mm</t>
    </r>
  </si>
  <si>
    <r>
      <t xml:space="preserve">სამუშაოთა და მასალების ჩამონათვალი
</t>
    </r>
    <r>
      <rPr>
        <b/>
        <sz val="12"/>
        <rFont val="Arial"/>
        <family val="2"/>
        <charset val="204"/>
      </rPr>
      <t>Name of works and materials</t>
    </r>
  </si>
  <si>
    <t>სენაკის სამხედრო ქალაქის დევნილთა დასახლებაში გარე ფიტნეს მოედნის მოწყობა</t>
  </si>
  <si>
    <t>ხარჯთაღრიცხვა / BoQs</t>
  </si>
  <si>
    <r>
      <t xml:space="preserve">ფანჩატურის ლითონის კონსტრუქციის შეღებვა ზეთოვანი საღებავით ორ ფენად
</t>
    </r>
    <r>
      <rPr>
        <sz val="12"/>
        <rFont val="Arial"/>
        <family val="2"/>
        <charset val="204"/>
      </rPr>
      <t>Painting of metal construction with oil paint in two layers</t>
    </r>
  </si>
  <si>
    <r>
      <t xml:space="preserve">ფანჩატურის გადახურვა კარბოლუქსის ფილებით
</t>
    </r>
    <r>
      <rPr>
        <sz val="12"/>
        <rFont val="Arial"/>
        <family val="2"/>
        <charset val="204"/>
      </rPr>
      <t>Installation of roof with policarbonate transparant tiles</t>
    </r>
  </si>
  <si>
    <t>Installation of outside Fitness Exercisers in the yard of Senaki Military Town</t>
  </si>
  <si>
    <t>ხელმოწერა:
Signature:</t>
  </si>
  <si>
    <r>
      <t>განზ/
ერთეული
U</t>
    </r>
    <r>
      <rPr>
        <b/>
        <sz val="12"/>
        <rFont val="Arial"/>
        <family val="2"/>
        <charset val="204"/>
      </rPr>
      <t>Unit</t>
    </r>
  </si>
  <si>
    <r>
      <t>რაოდენობა
Q</t>
    </r>
    <r>
      <rPr>
        <b/>
        <sz val="12"/>
        <rFont val="Arial"/>
        <family val="2"/>
        <charset val="204"/>
      </rPr>
      <t>Quantity</t>
    </r>
  </si>
  <si>
    <r>
      <t xml:space="preserve">ერთ.ფასი
</t>
    </r>
    <r>
      <rPr>
        <b/>
        <sz val="12"/>
        <rFont val="Arial"/>
        <family val="2"/>
        <charset val="204"/>
      </rPr>
      <t>Unit price(GEL)</t>
    </r>
  </si>
  <si>
    <t>ხელფასი
Salary</t>
  </si>
  <si>
    <t>მასალები
Materials</t>
  </si>
  <si>
    <t>აღჭურვილობა
Equipment</t>
  </si>
  <si>
    <r>
      <t xml:space="preserve">ღირებულება
</t>
    </r>
    <r>
      <rPr>
        <b/>
        <sz val="12"/>
        <rFont val="Arial"/>
        <family val="2"/>
        <charset val="204"/>
      </rPr>
      <t>Cost
(GEL)</t>
    </r>
  </si>
  <si>
    <r>
      <t>საძირკვლის მოწყობა ბეტონით
I</t>
    </r>
    <r>
      <rPr>
        <sz val="12"/>
        <rFont val="Arial"/>
        <family val="2"/>
        <charset val="204"/>
      </rPr>
      <t>nstallation of concrete foundation</t>
    </r>
  </si>
  <si>
    <r>
      <t>ზეძირკვლის მოწყობა ბეტონით
I</t>
    </r>
    <r>
      <rPr>
        <sz val="12"/>
        <rFont val="Arial"/>
        <family val="2"/>
        <charset val="204"/>
      </rPr>
      <t>nstallation of concrete socle</t>
    </r>
  </si>
  <si>
    <r>
      <t xml:space="preserve">ცემენტი მ400
</t>
    </r>
    <r>
      <rPr>
        <sz val="12"/>
        <rFont val="Arial"/>
        <family val="2"/>
        <charset val="204"/>
      </rPr>
      <t>Cement m-400</t>
    </r>
  </si>
  <si>
    <r>
      <t xml:space="preserve">ქვიშა
</t>
    </r>
    <r>
      <rPr>
        <sz val="12"/>
        <rFont val="Arial"/>
        <family val="2"/>
        <charset val="204"/>
      </rPr>
      <t>Sand</t>
    </r>
  </si>
  <si>
    <r>
      <t xml:space="preserve">კაუჩუკის ფილები
</t>
    </r>
    <r>
      <rPr>
        <sz val="12"/>
        <rFont val="Arial"/>
        <family val="2"/>
        <charset val="204"/>
      </rPr>
      <t>Rubber tiles</t>
    </r>
  </si>
  <si>
    <r>
      <t xml:space="preserve">კაურბოლუქსის ფილა სისქით 10მმ გამჭვირვალე
</t>
    </r>
    <r>
      <rPr>
        <sz val="12"/>
        <rFont val="Calibri"/>
        <family val="2"/>
        <charset val="204"/>
        <scheme val="minor"/>
      </rPr>
      <t>C</t>
    </r>
    <r>
      <rPr>
        <sz val="12"/>
        <rFont val="Arial"/>
        <family val="2"/>
        <charset val="204"/>
      </rPr>
      <t>arbolux tiles 10mm transparant</t>
    </r>
  </si>
  <si>
    <r>
      <t xml:space="preserve">ზეთოვანი საღებავი
</t>
    </r>
    <r>
      <rPr>
        <sz val="12"/>
        <rFont val="Arial"/>
        <family val="2"/>
        <charset val="204"/>
      </rPr>
      <t>Oil paint</t>
    </r>
  </si>
  <si>
    <t>ცალი
Pcs</t>
  </si>
  <si>
    <t>ცალი
  Pcs</t>
  </si>
  <si>
    <t xml:space="preserve">სამუშაოთა ჩამონათვალი
Works </t>
  </si>
  <si>
    <r>
      <t xml:space="preserve">მასალები
</t>
    </r>
    <r>
      <rPr>
        <b/>
        <sz val="12"/>
        <rFont val="Arial"/>
        <family val="2"/>
        <charset val="204"/>
      </rPr>
      <t>Materials</t>
    </r>
  </si>
  <si>
    <t>სულ
TOTAL</t>
  </si>
  <si>
    <t>სულ ხელფასი,მასალები და აღჭურვილობა
TOTAL WORKS,MATERIALS AND EQUIPMENT</t>
  </si>
  <si>
    <r>
      <t xml:space="preserve">ელექტროდი 4მმ
</t>
    </r>
    <r>
      <rPr>
        <sz val="12"/>
        <rFont val="Arial"/>
        <family val="2"/>
        <charset val="204"/>
      </rPr>
      <t>Electrode 4mm</t>
    </r>
  </si>
  <si>
    <t>დანართი B  / Annex B</t>
  </si>
  <si>
    <r>
      <t xml:space="preserve">ტრენაჟორი  „მუცლისა და  ზურგის კუნთებისათვის“ მიწოდება-მონტაჟი (შესაბამისი მასალებისა და სამუშაოების ღირებულების_x000D_
გათვალისწინებით) 
</t>
    </r>
    <r>
      <rPr>
        <sz val="12"/>
        <color rgb="FF000000"/>
        <rFont val="Arial"/>
        <family val="2"/>
        <charset val="204"/>
      </rPr>
      <t>Delivery and installation of street trainer for "Abdominal and back muscules" (including relevant materials and work costs)</t>
    </r>
  </si>
  <si>
    <r>
      <t xml:space="preserve">ტრენაჟორი  „ტვისტერი“ მიწოდება-მონტაჟი (შესაბამისი მასალებისა და სამუშაოების ღირებულების_x000D_ გათვალისწინებით) 
</t>
    </r>
    <r>
      <rPr>
        <sz val="12"/>
        <color rgb="FF000000"/>
        <rFont val="Arial"/>
        <family val="2"/>
        <charset val="204"/>
      </rPr>
      <t>Delivery and installation of street trainer "Twister" (including relevant materials and work costs)</t>
    </r>
  </si>
  <si>
    <r>
      <t xml:space="preserve"> ტრენაჟორი  „ორმხრივი ძელი“ მიწოდება-მონტაჟი (შესაბამისი მასალებისა და სამუშაოების ღირებულების_x000D_ გათვალისწინებით)
</t>
    </r>
    <r>
      <rPr>
        <sz val="12"/>
        <color rgb="FF000000"/>
        <rFont val="Arial"/>
        <family val="2"/>
        <charset val="204"/>
      </rPr>
      <t>Delivery and installation of street trainer "Exercise bar"  (including relevant materials and work costs)</t>
    </r>
  </si>
  <si>
    <r>
      <t xml:space="preserve">ტრენაჟორი „ელიფტური“ მიწოდება-მონტაჟი (შესაბამისი მასალებისა და სამუშაოების ღირებულების_x000D_ გათვალისწინებით) 
</t>
    </r>
    <r>
      <rPr>
        <sz val="12"/>
        <color rgb="FF000000"/>
        <rFont val="Arial"/>
        <family val="2"/>
        <charset val="204"/>
      </rPr>
      <t>Delivery and installation of street trainer "Eliptical machine"(including relevant materials and work costs)</t>
    </r>
  </si>
  <si>
    <r>
      <t xml:space="preserve">ტრენაჟორი  „წელის კორექციისათვის“ მიწოდება-მონტაჟი (შესაბამისი მასალებისა და სამუშაოების ღირებულების გათვალისწინებით) 
</t>
    </r>
    <r>
      <rPr>
        <sz val="12"/>
        <color rgb="FF000000"/>
        <rFont val="Arial"/>
        <family val="2"/>
        <charset val="204"/>
      </rPr>
      <t>Delivery and installation of street trainer "Waist corrector" (including relevant materials and work costs)</t>
    </r>
  </si>
  <si>
    <r>
      <t xml:space="preserve">ტრენაჟორი  „აზიდვა  ფეხებით“ მიწოდება-მონტაჟი (შესაბამისი მასალებისა და სამუშაოების ღირებულების გათვალისწინებით)
</t>
    </r>
    <r>
      <rPr>
        <sz val="12"/>
        <color rgb="FF000000"/>
        <rFont val="Arial"/>
        <family val="2"/>
        <charset val="204"/>
      </rPr>
      <t>Delivery and installation of street trainer for "Legs"  (including relevant materials and work costs)</t>
    </r>
  </si>
  <si>
    <r>
      <t xml:space="preserve">ტრენაჟორი  „მიზიდვა მკერდისკენ“_x000D_ მიწოდება-მონტაჟი (შესაბამისი მასალებისა და სამუშაოების ღირებულების_x000D_ გათვალისწინებით) 
</t>
    </r>
    <r>
      <rPr>
        <sz val="12"/>
        <color rgb="FF000000"/>
        <rFont val="Arial"/>
        <family val="2"/>
        <charset val="204"/>
      </rPr>
      <t>Delivery and installation of street trainer "Lifting towards Chest"  (including relevant materials and work costs)</t>
    </r>
  </si>
  <si>
    <r>
      <t xml:space="preserve">ტრენაჟორი  „აზიდვა  მკერდიდან“_x000D_ მიწოდება-მონტაჟი (შესაბამისი მასალებისა და სამუშაოების ღირებულების_x000D_ გათვალისწინებით) ესკიზის შესაბამისად
</t>
    </r>
    <r>
      <rPr>
        <sz val="12"/>
        <color rgb="FF000000"/>
        <rFont val="Arial"/>
        <family val="2"/>
        <charset val="204"/>
      </rPr>
      <t xml:space="preserve">Delivery and installation of street trainer "Chest workouts" according to the scetch (including relevant materials and work costs) </t>
    </r>
  </si>
  <si>
    <r>
      <rPr>
        <sz val="12"/>
        <color rgb="FF000000"/>
        <rFont val="AcadNusx"/>
      </rPr>
      <t xml:space="preserve">ტრენაჟორი  „ნიჩბოსანი“ მიწოდება-მონტაჟი  (შესაბამისი მასალებისა და სამუშაოების_x000D_ ღირებულების გათვალისწინებით)_x000D_ </t>
    </r>
    <r>
      <rPr>
        <sz val="12"/>
        <color rgb="FF000000"/>
        <rFont val="Sylfaen"/>
        <family val="1"/>
      </rPr>
      <t xml:space="preserve">        
</t>
    </r>
    <r>
      <rPr>
        <sz val="12"/>
        <color rgb="FF000000"/>
        <rFont val="Arial"/>
        <family val="2"/>
        <charset val="204"/>
      </rPr>
      <t xml:space="preserve">Delivery and installation of street trainer "Rower" (including relevant materials and work costs) </t>
    </r>
  </si>
  <si>
    <r>
      <rPr>
        <sz val="12"/>
        <color rgb="FF000000"/>
        <rFont val="AcadNusx"/>
      </rPr>
      <t>ტრენაჟორი  „სხეულის ამზიდი“ მიწოდება-მონტაჟი (შესაბამისი მასალებისა და სამუშაოების ღირებულების გათვალისწინებით)_x000D_</t>
    </r>
    <r>
      <rPr>
        <sz val="12"/>
        <color rgb="FF000000"/>
        <rFont val="Sylfaen"/>
        <family val="1"/>
      </rPr>
      <t xml:space="preserve">
</t>
    </r>
    <r>
      <rPr>
        <sz val="12"/>
        <color rgb="FF000000"/>
        <rFont val="Arial"/>
        <family val="2"/>
        <charset val="204"/>
      </rPr>
      <t xml:space="preserve">Delivery and installation of street trainer "Body lifter" (including relevant materials and work costs)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</si>
</sst>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Lari-437]"/>
    <numFmt numFmtId="165" formatCode="_-* #,##0\ [$Lari-437]_-;\-* #,##0\ [$Lari-437]_-;_-* &quot;-&quot;\ [$Lari-437]_-;_-@_-"/>
    <numFmt numFmtId="166" formatCode="_-* #,##0.00\ [$₾-437]_-;\-* #,##0.00\ [$₾-437]_-;_-* &quot;-&quot;??\ [$₾-437]_-;_-@_-"/>
    <numFmt numFmtId="167" formatCode="#,##0.00\ [$GEL]"/>
    <numFmt numFmtId="168" formatCode="_-* #,##0.00\ [$GEL]_-;\-* #,##0.00\ [$GEL]_-;_-* &quot;-&quot;??\ [$GEL]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4"/>
      <name val="AcadNusx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0"/>
      <color indexed="8"/>
      <name val="Sylfae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0"/>
      <color indexed="8"/>
      <name val="Sylfae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cadNusx"/>
    </font>
    <font>
      <sz val="14"/>
      <color theme="1"/>
      <name val="Calibri"/>
      <family val="2"/>
      <charset val="204"/>
      <scheme val="minor"/>
    </font>
    <font>
      <b/>
      <sz val="12"/>
      <color indexed="8"/>
      <name val="Sylfaen"/>
      <family val="1"/>
      <charset val="204"/>
    </font>
    <font>
      <sz val="12"/>
      <color theme="1"/>
      <name val="Calibri"/>
      <family val="2"/>
      <charset val="1"/>
      <scheme val="minor"/>
    </font>
    <font>
      <sz val="12"/>
      <color rgb="FF000000"/>
      <name val="Sylfaen"/>
      <family val="1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AcadNusx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/>
    </xf>
    <xf numFmtId="0" fontId="11" fillId="0" borderId="0" xfId="0" applyFont="1"/>
    <xf numFmtId="0" fontId="0" fillId="0" borderId="0" xfId="0" applyProtection="1">
      <protection hidden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165" fontId="12" fillId="0" borderId="1" xfId="0" applyNumberFormat="1" applyFont="1" applyBorder="1" applyAlignment="1">
      <alignment horizontal="right" vertical="center"/>
    </xf>
    <xf numFmtId="164" fontId="0" fillId="0" borderId="2" xfId="0" applyNumberFormat="1" applyFill="1" applyBorder="1"/>
    <xf numFmtId="0" fontId="6" fillId="0" borderId="8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wrapText="1"/>
    </xf>
    <xf numFmtId="1" fontId="20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wrapText="1"/>
    </xf>
    <xf numFmtId="164" fontId="20" fillId="2" borderId="8" xfId="0" applyNumberFormat="1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1" fillId="0" borderId="8" xfId="0" applyFont="1" applyFill="1" applyBorder="1" applyAlignment="1">
      <alignment horizontal="center" vertical="center" wrapText="1"/>
    </xf>
    <xf numFmtId="10" fontId="11" fillId="0" borderId="7" xfId="0" applyNumberFormat="1" applyFont="1" applyBorder="1" applyAlignment="1" applyProtection="1">
      <alignment horizontal="right" vertical="center"/>
      <protection hidden="1"/>
    </xf>
    <xf numFmtId="10" fontId="11" fillId="0" borderId="7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left" wrapText="1"/>
    </xf>
    <xf numFmtId="166" fontId="0" fillId="0" borderId="0" xfId="0" applyNumberFormat="1" applyAlignment="1">
      <alignment vertical="center"/>
    </xf>
    <xf numFmtId="2" fontId="14" fillId="0" borderId="8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3" fillId="3" borderId="8" xfId="0" applyFont="1" applyFill="1" applyBorder="1" applyAlignment="1">
      <alignment horizontal="left" vertical="center" wrapText="1"/>
    </xf>
    <xf numFmtId="167" fontId="20" fillId="0" borderId="6" xfId="0" applyNumberFormat="1" applyFont="1" applyBorder="1" applyAlignment="1">
      <alignment vertical="center"/>
    </xf>
    <xf numFmtId="167" fontId="20" fillId="0" borderId="8" xfId="0" applyNumberFormat="1" applyFont="1" applyBorder="1" applyAlignment="1">
      <alignment horizontal="center" vertical="center"/>
    </xf>
    <xf numFmtId="167" fontId="20" fillId="0" borderId="8" xfId="0" applyNumberFormat="1" applyFont="1" applyFill="1" applyBorder="1" applyAlignment="1">
      <alignment horizontal="center" vertical="center"/>
    </xf>
    <xf numFmtId="167" fontId="22" fillId="0" borderId="13" xfId="0" applyNumberFormat="1" applyFont="1" applyBorder="1" applyAlignment="1">
      <alignment horizontal="center" vertical="center"/>
    </xf>
    <xf numFmtId="167" fontId="22" fillId="0" borderId="8" xfId="0" applyNumberFormat="1" applyFont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167" fontId="5" fillId="0" borderId="1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center" wrapText="1"/>
    </xf>
    <xf numFmtId="167" fontId="7" fillId="0" borderId="0" xfId="0" applyNumberFormat="1" applyFont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/>
    </xf>
    <xf numFmtId="167" fontId="11" fillId="0" borderId="0" xfId="0" applyNumberFormat="1" applyFont="1"/>
    <xf numFmtId="167" fontId="0" fillId="0" borderId="0" xfId="0" applyNumberFormat="1"/>
    <xf numFmtId="167" fontId="12" fillId="0" borderId="0" xfId="0" applyNumberFormat="1" applyFont="1" applyBorder="1" applyAlignment="1">
      <alignment horizontal="left" wrapText="1"/>
    </xf>
    <xf numFmtId="0" fontId="15" fillId="0" borderId="0" xfId="0" applyFont="1"/>
    <xf numFmtId="0" fontId="2" fillId="4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wrapText="1"/>
    </xf>
    <xf numFmtId="168" fontId="12" fillId="0" borderId="7" xfId="0" applyNumberFormat="1" applyFont="1" applyBorder="1" applyAlignment="1">
      <alignment horizontal="right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7" fillId="0" borderId="3" xfId="0" applyFont="1" applyBorder="1" applyAlignment="1" applyProtection="1">
      <alignment horizontal="left" wrapText="1"/>
      <protection hidden="1"/>
    </xf>
    <xf numFmtId="0" fontId="17" fillId="0" borderId="4" xfId="0" applyFont="1" applyBorder="1" applyAlignment="1" applyProtection="1">
      <alignment horizontal="left" wrapText="1"/>
      <protection hidden="1"/>
    </xf>
    <xf numFmtId="0" fontId="17" fillId="0" borderId="5" xfId="0" applyFont="1" applyBorder="1" applyAlignment="1" applyProtection="1">
      <alignment horizontal="left" wrapText="1"/>
      <protection hidden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167" fontId="19" fillId="4" borderId="9" xfId="0" applyNumberFormat="1" applyFont="1" applyFill="1" applyBorder="1" applyAlignment="1">
      <alignment horizontal="center" vertical="center" wrapText="1"/>
    </xf>
    <xf numFmtId="167" fontId="19" fillId="4" borderId="10" xfId="0" applyNumberFormat="1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zoomScale="85" zoomScaleNormal="85" workbookViewId="0">
      <selection activeCell="B31" sqref="B31"/>
    </sheetView>
  </sheetViews>
  <sheetFormatPr defaultRowHeight="15" x14ac:dyDescent="0.25"/>
  <cols>
    <col min="1" max="1" width="6" bestFit="1" customWidth="1"/>
    <col min="2" max="2" width="65.85546875" bestFit="1" customWidth="1"/>
    <col min="3" max="3" width="13.5703125" bestFit="1" customWidth="1"/>
    <col min="4" max="4" width="15" customWidth="1"/>
    <col min="5" max="5" width="13.85546875" style="59" bestFit="1" customWidth="1"/>
    <col min="6" max="6" width="16" customWidth="1"/>
    <col min="7" max="7" width="16.42578125" customWidth="1"/>
    <col min="8" max="8" width="22.28515625" customWidth="1"/>
    <col min="10" max="10" width="11.140625" bestFit="1" customWidth="1"/>
    <col min="251" max="251" width="6.140625" customWidth="1"/>
    <col min="252" max="252" width="103" customWidth="1"/>
    <col min="253" max="253" width="1.42578125" customWidth="1"/>
    <col min="254" max="254" width="10.7109375" customWidth="1"/>
    <col min="255" max="255" width="1.85546875" customWidth="1"/>
    <col min="256" max="256" width="10.28515625" customWidth="1"/>
    <col min="257" max="257" width="1.5703125" customWidth="1"/>
    <col min="258" max="258" width="16.140625" customWidth="1"/>
    <col min="259" max="259" width="2" customWidth="1"/>
    <col min="260" max="260" width="21" customWidth="1"/>
    <col min="507" max="507" width="6.140625" customWidth="1"/>
    <col min="508" max="508" width="103" customWidth="1"/>
    <col min="509" max="509" width="1.42578125" customWidth="1"/>
    <col min="510" max="510" width="10.7109375" customWidth="1"/>
    <col min="511" max="511" width="1.85546875" customWidth="1"/>
    <col min="512" max="512" width="10.28515625" customWidth="1"/>
    <col min="513" max="513" width="1.5703125" customWidth="1"/>
    <col min="514" max="514" width="16.140625" customWidth="1"/>
    <col min="515" max="515" width="2" customWidth="1"/>
    <col min="516" max="516" width="21" customWidth="1"/>
    <col min="763" max="763" width="6.140625" customWidth="1"/>
    <col min="764" max="764" width="103" customWidth="1"/>
    <col min="765" max="765" width="1.42578125" customWidth="1"/>
    <col min="766" max="766" width="10.7109375" customWidth="1"/>
    <col min="767" max="767" width="1.85546875" customWidth="1"/>
    <col min="768" max="768" width="10.28515625" customWidth="1"/>
    <col min="769" max="769" width="1.5703125" customWidth="1"/>
    <col min="770" max="770" width="16.140625" customWidth="1"/>
    <col min="771" max="771" width="2" customWidth="1"/>
    <col min="772" max="772" width="21" customWidth="1"/>
    <col min="1019" max="1019" width="6.140625" customWidth="1"/>
    <col min="1020" max="1020" width="103" customWidth="1"/>
    <col min="1021" max="1021" width="1.42578125" customWidth="1"/>
    <col min="1022" max="1022" width="10.7109375" customWidth="1"/>
    <col min="1023" max="1023" width="1.85546875" customWidth="1"/>
    <col min="1024" max="1024" width="10.28515625" customWidth="1"/>
    <col min="1025" max="1025" width="1.5703125" customWidth="1"/>
    <col min="1026" max="1026" width="16.140625" customWidth="1"/>
    <col min="1027" max="1027" width="2" customWidth="1"/>
    <col min="1028" max="1028" width="21" customWidth="1"/>
    <col min="1275" max="1275" width="6.140625" customWidth="1"/>
    <col min="1276" max="1276" width="103" customWidth="1"/>
    <col min="1277" max="1277" width="1.42578125" customWidth="1"/>
    <col min="1278" max="1278" width="10.7109375" customWidth="1"/>
    <col min="1279" max="1279" width="1.85546875" customWidth="1"/>
    <col min="1280" max="1280" width="10.28515625" customWidth="1"/>
    <col min="1281" max="1281" width="1.5703125" customWidth="1"/>
    <col min="1282" max="1282" width="16.140625" customWidth="1"/>
    <col min="1283" max="1283" width="2" customWidth="1"/>
    <col min="1284" max="1284" width="21" customWidth="1"/>
    <col min="1531" max="1531" width="6.140625" customWidth="1"/>
    <col min="1532" max="1532" width="103" customWidth="1"/>
    <col min="1533" max="1533" width="1.42578125" customWidth="1"/>
    <col min="1534" max="1534" width="10.7109375" customWidth="1"/>
    <col min="1535" max="1535" width="1.85546875" customWidth="1"/>
    <col min="1536" max="1536" width="10.28515625" customWidth="1"/>
    <col min="1537" max="1537" width="1.5703125" customWidth="1"/>
    <col min="1538" max="1538" width="16.140625" customWidth="1"/>
    <col min="1539" max="1539" width="2" customWidth="1"/>
    <col min="1540" max="1540" width="21" customWidth="1"/>
    <col min="1787" max="1787" width="6.140625" customWidth="1"/>
    <col min="1788" max="1788" width="103" customWidth="1"/>
    <col min="1789" max="1789" width="1.42578125" customWidth="1"/>
    <col min="1790" max="1790" width="10.7109375" customWidth="1"/>
    <col min="1791" max="1791" width="1.85546875" customWidth="1"/>
    <col min="1792" max="1792" width="10.28515625" customWidth="1"/>
    <col min="1793" max="1793" width="1.5703125" customWidth="1"/>
    <col min="1794" max="1794" width="16.140625" customWidth="1"/>
    <col min="1795" max="1795" width="2" customWidth="1"/>
    <col min="1796" max="1796" width="21" customWidth="1"/>
    <col min="2043" max="2043" width="6.140625" customWidth="1"/>
    <col min="2044" max="2044" width="103" customWidth="1"/>
    <col min="2045" max="2045" width="1.42578125" customWidth="1"/>
    <col min="2046" max="2046" width="10.7109375" customWidth="1"/>
    <col min="2047" max="2047" width="1.85546875" customWidth="1"/>
    <col min="2048" max="2048" width="10.28515625" customWidth="1"/>
    <col min="2049" max="2049" width="1.5703125" customWidth="1"/>
    <col min="2050" max="2050" width="16.140625" customWidth="1"/>
    <col min="2051" max="2051" width="2" customWidth="1"/>
    <col min="2052" max="2052" width="21" customWidth="1"/>
    <col min="2299" max="2299" width="6.140625" customWidth="1"/>
    <col min="2300" max="2300" width="103" customWidth="1"/>
    <col min="2301" max="2301" width="1.42578125" customWidth="1"/>
    <col min="2302" max="2302" width="10.7109375" customWidth="1"/>
    <col min="2303" max="2303" width="1.85546875" customWidth="1"/>
    <col min="2304" max="2304" width="10.28515625" customWidth="1"/>
    <col min="2305" max="2305" width="1.5703125" customWidth="1"/>
    <col min="2306" max="2306" width="16.140625" customWidth="1"/>
    <col min="2307" max="2307" width="2" customWidth="1"/>
    <col min="2308" max="2308" width="21" customWidth="1"/>
    <col min="2555" max="2555" width="6.140625" customWidth="1"/>
    <col min="2556" max="2556" width="103" customWidth="1"/>
    <col min="2557" max="2557" width="1.42578125" customWidth="1"/>
    <col min="2558" max="2558" width="10.7109375" customWidth="1"/>
    <col min="2559" max="2559" width="1.85546875" customWidth="1"/>
    <col min="2560" max="2560" width="10.28515625" customWidth="1"/>
    <col min="2561" max="2561" width="1.5703125" customWidth="1"/>
    <col min="2562" max="2562" width="16.140625" customWidth="1"/>
    <col min="2563" max="2563" width="2" customWidth="1"/>
    <col min="2564" max="2564" width="21" customWidth="1"/>
    <col min="2811" max="2811" width="6.140625" customWidth="1"/>
    <col min="2812" max="2812" width="103" customWidth="1"/>
    <col min="2813" max="2813" width="1.42578125" customWidth="1"/>
    <col min="2814" max="2814" width="10.7109375" customWidth="1"/>
    <col min="2815" max="2815" width="1.85546875" customWidth="1"/>
    <col min="2816" max="2816" width="10.28515625" customWidth="1"/>
    <col min="2817" max="2817" width="1.5703125" customWidth="1"/>
    <col min="2818" max="2818" width="16.140625" customWidth="1"/>
    <col min="2819" max="2819" width="2" customWidth="1"/>
    <col min="2820" max="2820" width="21" customWidth="1"/>
    <col min="3067" max="3067" width="6.140625" customWidth="1"/>
    <col min="3068" max="3068" width="103" customWidth="1"/>
    <col min="3069" max="3069" width="1.42578125" customWidth="1"/>
    <col min="3070" max="3070" width="10.7109375" customWidth="1"/>
    <col min="3071" max="3071" width="1.85546875" customWidth="1"/>
    <col min="3072" max="3072" width="10.28515625" customWidth="1"/>
    <col min="3073" max="3073" width="1.5703125" customWidth="1"/>
    <col min="3074" max="3074" width="16.140625" customWidth="1"/>
    <col min="3075" max="3075" width="2" customWidth="1"/>
    <col min="3076" max="3076" width="21" customWidth="1"/>
    <col min="3323" max="3323" width="6.140625" customWidth="1"/>
    <col min="3324" max="3324" width="103" customWidth="1"/>
    <col min="3325" max="3325" width="1.42578125" customWidth="1"/>
    <col min="3326" max="3326" width="10.7109375" customWidth="1"/>
    <col min="3327" max="3327" width="1.85546875" customWidth="1"/>
    <col min="3328" max="3328" width="10.28515625" customWidth="1"/>
    <col min="3329" max="3329" width="1.5703125" customWidth="1"/>
    <col min="3330" max="3330" width="16.140625" customWidth="1"/>
    <col min="3331" max="3331" width="2" customWidth="1"/>
    <col min="3332" max="3332" width="21" customWidth="1"/>
    <col min="3579" max="3579" width="6.140625" customWidth="1"/>
    <col min="3580" max="3580" width="103" customWidth="1"/>
    <col min="3581" max="3581" width="1.42578125" customWidth="1"/>
    <col min="3582" max="3582" width="10.7109375" customWidth="1"/>
    <col min="3583" max="3583" width="1.85546875" customWidth="1"/>
    <col min="3584" max="3584" width="10.28515625" customWidth="1"/>
    <col min="3585" max="3585" width="1.5703125" customWidth="1"/>
    <col min="3586" max="3586" width="16.140625" customWidth="1"/>
    <col min="3587" max="3587" width="2" customWidth="1"/>
    <col min="3588" max="3588" width="21" customWidth="1"/>
    <col min="3835" max="3835" width="6.140625" customWidth="1"/>
    <col min="3836" max="3836" width="103" customWidth="1"/>
    <col min="3837" max="3837" width="1.42578125" customWidth="1"/>
    <col min="3838" max="3838" width="10.7109375" customWidth="1"/>
    <col min="3839" max="3839" width="1.85546875" customWidth="1"/>
    <col min="3840" max="3840" width="10.28515625" customWidth="1"/>
    <col min="3841" max="3841" width="1.5703125" customWidth="1"/>
    <col min="3842" max="3842" width="16.140625" customWidth="1"/>
    <col min="3843" max="3843" width="2" customWidth="1"/>
    <col min="3844" max="3844" width="21" customWidth="1"/>
    <col min="4091" max="4091" width="6.140625" customWidth="1"/>
    <col min="4092" max="4092" width="103" customWidth="1"/>
    <col min="4093" max="4093" width="1.42578125" customWidth="1"/>
    <col min="4094" max="4094" width="10.7109375" customWidth="1"/>
    <col min="4095" max="4095" width="1.85546875" customWidth="1"/>
    <col min="4096" max="4096" width="10.28515625" customWidth="1"/>
    <col min="4097" max="4097" width="1.5703125" customWidth="1"/>
    <col min="4098" max="4098" width="16.140625" customWidth="1"/>
    <col min="4099" max="4099" width="2" customWidth="1"/>
    <col min="4100" max="4100" width="21" customWidth="1"/>
    <col min="4347" max="4347" width="6.140625" customWidth="1"/>
    <col min="4348" max="4348" width="103" customWidth="1"/>
    <col min="4349" max="4349" width="1.42578125" customWidth="1"/>
    <col min="4350" max="4350" width="10.7109375" customWidth="1"/>
    <col min="4351" max="4351" width="1.85546875" customWidth="1"/>
    <col min="4352" max="4352" width="10.28515625" customWidth="1"/>
    <col min="4353" max="4353" width="1.5703125" customWidth="1"/>
    <col min="4354" max="4354" width="16.140625" customWidth="1"/>
    <col min="4355" max="4355" width="2" customWidth="1"/>
    <col min="4356" max="4356" width="21" customWidth="1"/>
    <col min="4603" max="4603" width="6.140625" customWidth="1"/>
    <col min="4604" max="4604" width="103" customWidth="1"/>
    <col min="4605" max="4605" width="1.42578125" customWidth="1"/>
    <col min="4606" max="4606" width="10.7109375" customWidth="1"/>
    <col min="4607" max="4607" width="1.85546875" customWidth="1"/>
    <col min="4608" max="4608" width="10.28515625" customWidth="1"/>
    <col min="4609" max="4609" width="1.5703125" customWidth="1"/>
    <col min="4610" max="4610" width="16.140625" customWidth="1"/>
    <col min="4611" max="4611" width="2" customWidth="1"/>
    <col min="4612" max="4612" width="21" customWidth="1"/>
    <col min="4859" max="4859" width="6.140625" customWidth="1"/>
    <col min="4860" max="4860" width="103" customWidth="1"/>
    <col min="4861" max="4861" width="1.42578125" customWidth="1"/>
    <col min="4862" max="4862" width="10.7109375" customWidth="1"/>
    <col min="4863" max="4863" width="1.85546875" customWidth="1"/>
    <col min="4864" max="4864" width="10.28515625" customWidth="1"/>
    <col min="4865" max="4865" width="1.5703125" customWidth="1"/>
    <col min="4866" max="4866" width="16.140625" customWidth="1"/>
    <col min="4867" max="4867" width="2" customWidth="1"/>
    <col min="4868" max="4868" width="21" customWidth="1"/>
    <col min="5115" max="5115" width="6.140625" customWidth="1"/>
    <col min="5116" max="5116" width="103" customWidth="1"/>
    <col min="5117" max="5117" width="1.42578125" customWidth="1"/>
    <col min="5118" max="5118" width="10.7109375" customWidth="1"/>
    <col min="5119" max="5119" width="1.85546875" customWidth="1"/>
    <col min="5120" max="5120" width="10.28515625" customWidth="1"/>
    <col min="5121" max="5121" width="1.5703125" customWidth="1"/>
    <col min="5122" max="5122" width="16.140625" customWidth="1"/>
    <col min="5123" max="5123" width="2" customWidth="1"/>
    <col min="5124" max="5124" width="21" customWidth="1"/>
    <col min="5371" max="5371" width="6.140625" customWidth="1"/>
    <col min="5372" max="5372" width="103" customWidth="1"/>
    <col min="5373" max="5373" width="1.42578125" customWidth="1"/>
    <col min="5374" max="5374" width="10.7109375" customWidth="1"/>
    <col min="5375" max="5375" width="1.85546875" customWidth="1"/>
    <col min="5376" max="5376" width="10.28515625" customWidth="1"/>
    <col min="5377" max="5377" width="1.5703125" customWidth="1"/>
    <col min="5378" max="5378" width="16.140625" customWidth="1"/>
    <col min="5379" max="5379" width="2" customWidth="1"/>
    <col min="5380" max="5380" width="21" customWidth="1"/>
    <col min="5627" max="5627" width="6.140625" customWidth="1"/>
    <col min="5628" max="5628" width="103" customWidth="1"/>
    <col min="5629" max="5629" width="1.42578125" customWidth="1"/>
    <col min="5630" max="5630" width="10.7109375" customWidth="1"/>
    <col min="5631" max="5631" width="1.85546875" customWidth="1"/>
    <col min="5632" max="5632" width="10.28515625" customWidth="1"/>
    <col min="5633" max="5633" width="1.5703125" customWidth="1"/>
    <col min="5634" max="5634" width="16.140625" customWidth="1"/>
    <col min="5635" max="5635" width="2" customWidth="1"/>
    <col min="5636" max="5636" width="21" customWidth="1"/>
    <col min="5883" max="5883" width="6.140625" customWidth="1"/>
    <col min="5884" max="5884" width="103" customWidth="1"/>
    <col min="5885" max="5885" width="1.42578125" customWidth="1"/>
    <col min="5886" max="5886" width="10.7109375" customWidth="1"/>
    <col min="5887" max="5887" width="1.85546875" customWidth="1"/>
    <col min="5888" max="5888" width="10.28515625" customWidth="1"/>
    <col min="5889" max="5889" width="1.5703125" customWidth="1"/>
    <col min="5890" max="5890" width="16.140625" customWidth="1"/>
    <col min="5891" max="5891" width="2" customWidth="1"/>
    <col min="5892" max="5892" width="21" customWidth="1"/>
    <col min="6139" max="6139" width="6.140625" customWidth="1"/>
    <col min="6140" max="6140" width="103" customWidth="1"/>
    <col min="6141" max="6141" width="1.42578125" customWidth="1"/>
    <col min="6142" max="6142" width="10.7109375" customWidth="1"/>
    <col min="6143" max="6143" width="1.85546875" customWidth="1"/>
    <col min="6144" max="6144" width="10.28515625" customWidth="1"/>
    <col min="6145" max="6145" width="1.5703125" customWidth="1"/>
    <col min="6146" max="6146" width="16.140625" customWidth="1"/>
    <col min="6147" max="6147" width="2" customWidth="1"/>
    <col min="6148" max="6148" width="21" customWidth="1"/>
    <col min="6395" max="6395" width="6.140625" customWidth="1"/>
    <col min="6396" max="6396" width="103" customWidth="1"/>
    <col min="6397" max="6397" width="1.42578125" customWidth="1"/>
    <col min="6398" max="6398" width="10.7109375" customWidth="1"/>
    <col min="6399" max="6399" width="1.85546875" customWidth="1"/>
    <col min="6400" max="6400" width="10.28515625" customWidth="1"/>
    <col min="6401" max="6401" width="1.5703125" customWidth="1"/>
    <col min="6402" max="6402" width="16.140625" customWidth="1"/>
    <col min="6403" max="6403" width="2" customWidth="1"/>
    <col min="6404" max="6404" width="21" customWidth="1"/>
    <col min="6651" max="6651" width="6.140625" customWidth="1"/>
    <col min="6652" max="6652" width="103" customWidth="1"/>
    <col min="6653" max="6653" width="1.42578125" customWidth="1"/>
    <col min="6654" max="6654" width="10.7109375" customWidth="1"/>
    <col min="6655" max="6655" width="1.85546875" customWidth="1"/>
    <col min="6656" max="6656" width="10.28515625" customWidth="1"/>
    <col min="6657" max="6657" width="1.5703125" customWidth="1"/>
    <col min="6658" max="6658" width="16.140625" customWidth="1"/>
    <col min="6659" max="6659" width="2" customWidth="1"/>
    <col min="6660" max="6660" width="21" customWidth="1"/>
    <col min="6907" max="6907" width="6.140625" customWidth="1"/>
    <col min="6908" max="6908" width="103" customWidth="1"/>
    <col min="6909" max="6909" width="1.42578125" customWidth="1"/>
    <col min="6910" max="6910" width="10.7109375" customWidth="1"/>
    <col min="6911" max="6911" width="1.85546875" customWidth="1"/>
    <col min="6912" max="6912" width="10.28515625" customWidth="1"/>
    <col min="6913" max="6913" width="1.5703125" customWidth="1"/>
    <col min="6914" max="6914" width="16.140625" customWidth="1"/>
    <col min="6915" max="6915" width="2" customWidth="1"/>
    <col min="6916" max="6916" width="21" customWidth="1"/>
    <col min="7163" max="7163" width="6.140625" customWidth="1"/>
    <col min="7164" max="7164" width="103" customWidth="1"/>
    <col min="7165" max="7165" width="1.42578125" customWidth="1"/>
    <col min="7166" max="7166" width="10.7109375" customWidth="1"/>
    <col min="7167" max="7167" width="1.85546875" customWidth="1"/>
    <col min="7168" max="7168" width="10.28515625" customWidth="1"/>
    <col min="7169" max="7169" width="1.5703125" customWidth="1"/>
    <col min="7170" max="7170" width="16.140625" customWidth="1"/>
    <col min="7171" max="7171" width="2" customWidth="1"/>
    <col min="7172" max="7172" width="21" customWidth="1"/>
    <col min="7419" max="7419" width="6.140625" customWidth="1"/>
    <col min="7420" max="7420" width="103" customWidth="1"/>
    <col min="7421" max="7421" width="1.42578125" customWidth="1"/>
    <col min="7422" max="7422" width="10.7109375" customWidth="1"/>
    <col min="7423" max="7423" width="1.85546875" customWidth="1"/>
    <col min="7424" max="7424" width="10.28515625" customWidth="1"/>
    <col min="7425" max="7425" width="1.5703125" customWidth="1"/>
    <col min="7426" max="7426" width="16.140625" customWidth="1"/>
    <col min="7427" max="7427" width="2" customWidth="1"/>
    <col min="7428" max="7428" width="21" customWidth="1"/>
    <col min="7675" max="7675" width="6.140625" customWidth="1"/>
    <col min="7676" max="7676" width="103" customWidth="1"/>
    <col min="7677" max="7677" width="1.42578125" customWidth="1"/>
    <col min="7678" max="7678" width="10.7109375" customWidth="1"/>
    <col min="7679" max="7679" width="1.85546875" customWidth="1"/>
    <col min="7680" max="7680" width="10.28515625" customWidth="1"/>
    <col min="7681" max="7681" width="1.5703125" customWidth="1"/>
    <col min="7682" max="7682" width="16.140625" customWidth="1"/>
    <col min="7683" max="7683" width="2" customWidth="1"/>
    <col min="7684" max="7684" width="21" customWidth="1"/>
    <col min="7931" max="7931" width="6.140625" customWidth="1"/>
    <col min="7932" max="7932" width="103" customWidth="1"/>
    <col min="7933" max="7933" width="1.42578125" customWidth="1"/>
    <col min="7934" max="7934" width="10.7109375" customWidth="1"/>
    <col min="7935" max="7935" width="1.85546875" customWidth="1"/>
    <col min="7936" max="7936" width="10.28515625" customWidth="1"/>
    <col min="7937" max="7937" width="1.5703125" customWidth="1"/>
    <col min="7938" max="7938" width="16.140625" customWidth="1"/>
    <col min="7939" max="7939" width="2" customWidth="1"/>
    <col min="7940" max="7940" width="21" customWidth="1"/>
    <col min="8187" max="8187" width="6.140625" customWidth="1"/>
    <col min="8188" max="8188" width="103" customWidth="1"/>
    <col min="8189" max="8189" width="1.42578125" customWidth="1"/>
    <col min="8190" max="8190" width="10.7109375" customWidth="1"/>
    <col min="8191" max="8191" width="1.85546875" customWidth="1"/>
    <col min="8192" max="8192" width="10.28515625" customWidth="1"/>
    <col min="8193" max="8193" width="1.5703125" customWidth="1"/>
    <col min="8194" max="8194" width="16.140625" customWidth="1"/>
    <col min="8195" max="8195" width="2" customWidth="1"/>
    <col min="8196" max="8196" width="21" customWidth="1"/>
    <col min="8443" max="8443" width="6.140625" customWidth="1"/>
    <col min="8444" max="8444" width="103" customWidth="1"/>
    <col min="8445" max="8445" width="1.42578125" customWidth="1"/>
    <col min="8446" max="8446" width="10.7109375" customWidth="1"/>
    <col min="8447" max="8447" width="1.85546875" customWidth="1"/>
    <col min="8448" max="8448" width="10.28515625" customWidth="1"/>
    <col min="8449" max="8449" width="1.5703125" customWidth="1"/>
    <col min="8450" max="8450" width="16.140625" customWidth="1"/>
    <col min="8451" max="8451" width="2" customWidth="1"/>
    <col min="8452" max="8452" width="21" customWidth="1"/>
    <col min="8699" max="8699" width="6.140625" customWidth="1"/>
    <col min="8700" max="8700" width="103" customWidth="1"/>
    <col min="8701" max="8701" width="1.42578125" customWidth="1"/>
    <col min="8702" max="8702" width="10.7109375" customWidth="1"/>
    <col min="8703" max="8703" width="1.85546875" customWidth="1"/>
    <col min="8704" max="8704" width="10.28515625" customWidth="1"/>
    <col min="8705" max="8705" width="1.5703125" customWidth="1"/>
    <col min="8706" max="8706" width="16.140625" customWidth="1"/>
    <col min="8707" max="8707" width="2" customWidth="1"/>
    <col min="8708" max="8708" width="21" customWidth="1"/>
    <col min="8955" max="8955" width="6.140625" customWidth="1"/>
    <col min="8956" max="8956" width="103" customWidth="1"/>
    <col min="8957" max="8957" width="1.42578125" customWidth="1"/>
    <col min="8958" max="8958" width="10.7109375" customWidth="1"/>
    <col min="8959" max="8959" width="1.85546875" customWidth="1"/>
    <col min="8960" max="8960" width="10.28515625" customWidth="1"/>
    <col min="8961" max="8961" width="1.5703125" customWidth="1"/>
    <col min="8962" max="8962" width="16.140625" customWidth="1"/>
    <col min="8963" max="8963" width="2" customWidth="1"/>
    <col min="8964" max="8964" width="21" customWidth="1"/>
    <col min="9211" max="9211" width="6.140625" customWidth="1"/>
    <col min="9212" max="9212" width="103" customWidth="1"/>
    <col min="9213" max="9213" width="1.42578125" customWidth="1"/>
    <col min="9214" max="9214" width="10.7109375" customWidth="1"/>
    <col min="9215" max="9215" width="1.85546875" customWidth="1"/>
    <col min="9216" max="9216" width="10.28515625" customWidth="1"/>
    <col min="9217" max="9217" width="1.5703125" customWidth="1"/>
    <col min="9218" max="9218" width="16.140625" customWidth="1"/>
    <col min="9219" max="9219" width="2" customWidth="1"/>
    <col min="9220" max="9220" width="21" customWidth="1"/>
    <col min="9467" max="9467" width="6.140625" customWidth="1"/>
    <col min="9468" max="9468" width="103" customWidth="1"/>
    <col min="9469" max="9469" width="1.42578125" customWidth="1"/>
    <col min="9470" max="9470" width="10.7109375" customWidth="1"/>
    <col min="9471" max="9471" width="1.85546875" customWidth="1"/>
    <col min="9472" max="9472" width="10.28515625" customWidth="1"/>
    <col min="9473" max="9473" width="1.5703125" customWidth="1"/>
    <col min="9474" max="9474" width="16.140625" customWidth="1"/>
    <col min="9475" max="9475" width="2" customWidth="1"/>
    <col min="9476" max="9476" width="21" customWidth="1"/>
    <col min="9723" max="9723" width="6.140625" customWidth="1"/>
    <col min="9724" max="9724" width="103" customWidth="1"/>
    <col min="9725" max="9725" width="1.42578125" customWidth="1"/>
    <col min="9726" max="9726" width="10.7109375" customWidth="1"/>
    <col min="9727" max="9727" width="1.85546875" customWidth="1"/>
    <col min="9728" max="9728" width="10.28515625" customWidth="1"/>
    <col min="9729" max="9729" width="1.5703125" customWidth="1"/>
    <col min="9730" max="9730" width="16.140625" customWidth="1"/>
    <col min="9731" max="9731" width="2" customWidth="1"/>
    <col min="9732" max="9732" width="21" customWidth="1"/>
    <col min="9979" max="9979" width="6.140625" customWidth="1"/>
    <col min="9980" max="9980" width="103" customWidth="1"/>
    <col min="9981" max="9981" width="1.42578125" customWidth="1"/>
    <col min="9982" max="9982" width="10.7109375" customWidth="1"/>
    <col min="9983" max="9983" width="1.85546875" customWidth="1"/>
    <col min="9984" max="9984" width="10.28515625" customWidth="1"/>
    <col min="9985" max="9985" width="1.5703125" customWidth="1"/>
    <col min="9986" max="9986" width="16.140625" customWidth="1"/>
    <col min="9987" max="9987" width="2" customWidth="1"/>
    <col min="9988" max="9988" width="21" customWidth="1"/>
    <col min="10235" max="10235" width="6.140625" customWidth="1"/>
    <col min="10236" max="10236" width="103" customWidth="1"/>
    <col min="10237" max="10237" width="1.42578125" customWidth="1"/>
    <col min="10238" max="10238" width="10.7109375" customWidth="1"/>
    <col min="10239" max="10239" width="1.85546875" customWidth="1"/>
    <col min="10240" max="10240" width="10.28515625" customWidth="1"/>
    <col min="10241" max="10241" width="1.5703125" customWidth="1"/>
    <col min="10242" max="10242" width="16.140625" customWidth="1"/>
    <col min="10243" max="10243" width="2" customWidth="1"/>
    <col min="10244" max="10244" width="21" customWidth="1"/>
    <col min="10491" max="10491" width="6.140625" customWidth="1"/>
    <col min="10492" max="10492" width="103" customWidth="1"/>
    <col min="10493" max="10493" width="1.42578125" customWidth="1"/>
    <col min="10494" max="10494" width="10.7109375" customWidth="1"/>
    <col min="10495" max="10495" width="1.85546875" customWidth="1"/>
    <col min="10496" max="10496" width="10.28515625" customWidth="1"/>
    <col min="10497" max="10497" width="1.5703125" customWidth="1"/>
    <col min="10498" max="10498" width="16.140625" customWidth="1"/>
    <col min="10499" max="10499" width="2" customWidth="1"/>
    <col min="10500" max="10500" width="21" customWidth="1"/>
    <col min="10747" max="10747" width="6.140625" customWidth="1"/>
    <col min="10748" max="10748" width="103" customWidth="1"/>
    <col min="10749" max="10749" width="1.42578125" customWidth="1"/>
    <col min="10750" max="10750" width="10.7109375" customWidth="1"/>
    <col min="10751" max="10751" width="1.85546875" customWidth="1"/>
    <col min="10752" max="10752" width="10.28515625" customWidth="1"/>
    <col min="10753" max="10753" width="1.5703125" customWidth="1"/>
    <col min="10754" max="10754" width="16.140625" customWidth="1"/>
    <col min="10755" max="10755" width="2" customWidth="1"/>
    <col min="10756" max="10756" width="21" customWidth="1"/>
    <col min="11003" max="11003" width="6.140625" customWidth="1"/>
    <col min="11004" max="11004" width="103" customWidth="1"/>
    <col min="11005" max="11005" width="1.42578125" customWidth="1"/>
    <col min="11006" max="11006" width="10.7109375" customWidth="1"/>
    <col min="11007" max="11007" width="1.85546875" customWidth="1"/>
    <col min="11008" max="11008" width="10.28515625" customWidth="1"/>
    <col min="11009" max="11009" width="1.5703125" customWidth="1"/>
    <col min="11010" max="11010" width="16.140625" customWidth="1"/>
    <col min="11011" max="11011" width="2" customWidth="1"/>
    <col min="11012" max="11012" width="21" customWidth="1"/>
    <col min="11259" max="11259" width="6.140625" customWidth="1"/>
    <col min="11260" max="11260" width="103" customWidth="1"/>
    <col min="11261" max="11261" width="1.42578125" customWidth="1"/>
    <col min="11262" max="11262" width="10.7109375" customWidth="1"/>
    <col min="11263" max="11263" width="1.85546875" customWidth="1"/>
    <col min="11264" max="11264" width="10.28515625" customWidth="1"/>
    <col min="11265" max="11265" width="1.5703125" customWidth="1"/>
    <col min="11266" max="11266" width="16.140625" customWidth="1"/>
    <col min="11267" max="11267" width="2" customWidth="1"/>
    <col min="11268" max="11268" width="21" customWidth="1"/>
    <col min="11515" max="11515" width="6.140625" customWidth="1"/>
    <col min="11516" max="11516" width="103" customWidth="1"/>
    <col min="11517" max="11517" width="1.42578125" customWidth="1"/>
    <col min="11518" max="11518" width="10.7109375" customWidth="1"/>
    <col min="11519" max="11519" width="1.85546875" customWidth="1"/>
    <col min="11520" max="11520" width="10.28515625" customWidth="1"/>
    <col min="11521" max="11521" width="1.5703125" customWidth="1"/>
    <col min="11522" max="11522" width="16.140625" customWidth="1"/>
    <col min="11523" max="11523" width="2" customWidth="1"/>
    <col min="11524" max="11524" width="21" customWidth="1"/>
    <col min="11771" max="11771" width="6.140625" customWidth="1"/>
    <col min="11772" max="11772" width="103" customWidth="1"/>
    <col min="11773" max="11773" width="1.42578125" customWidth="1"/>
    <col min="11774" max="11774" width="10.7109375" customWidth="1"/>
    <col min="11775" max="11775" width="1.85546875" customWidth="1"/>
    <col min="11776" max="11776" width="10.28515625" customWidth="1"/>
    <col min="11777" max="11777" width="1.5703125" customWidth="1"/>
    <col min="11778" max="11778" width="16.140625" customWidth="1"/>
    <col min="11779" max="11779" width="2" customWidth="1"/>
    <col min="11780" max="11780" width="21" customWidth="1"/>
    <col min="12027" max="12027" width="6.140625" customWidth="1"/>
    <col min="12028" max="12028" width="103" customWidth="1"/>
    <col min="12029" max="12029" width="1.42578125" customWidth="1"/>
    <col min="12030" max="12030" width="10.7109375" customWidth="1"/>
    <col min="12031" max="12031" width="1.85546875" customWidth="1"/>
    <col min="12032" max="12032" width="10.28515625" customWidth="1"/>
    <col min="12033" max="12033" width="1.5703125" customWidth="1"/>
    <col min="12034" max="12034" width="16.140625" customWidth="1"/>
    <col min="12035" max="12035" width="2" customWidth="1"/>
    <col min="12036" max="12036" width="21" customWidth="1"/>
    <col min="12283" max="12283" width="6.140625" customWidth="1"/>
    <col min="12284" max="12284" width="103" customWidth="1"/>
    <col min="12285" max="12285" width="1.42578125" customWidth="1"/>
    <col min="12286" max="12286" width="10.7109375" customWidth="1"/>
    <col min="12287" max="12287" width="1.85546875" customWidth="1"/>
    <col min="12288" max="12288" width="10.28515625" customWidth="1"/>
    <col min="12289" max="12289" width="1.5703125" customWidth="1"/>
    <col min="12290" max="12290" width="16.140625" customWidth="1"/>
    <col min="12291" max="12291" width="2" customWidth="1"/>
    <col min="12292" max="12292" width="21" customWidth="1"/>
    <col min="12539" max="12539" width="6.140625" customWidth="1"/>
    <col min="12540" max="12540" width="103" customWidth="1"/>
    <col min="12541" max="12541" width="1.42578125" customWidth="1"/>
    <col min="12542" max="12542" width="10.7109375" customWidth="1"/>
    <col min="12543" max="12543" width="1.85546875" customWidth="1"/>
    <col min="12544" max="12544" width="10.28515625" customWidth="1"/>
    <col min="12545" max="12545" width="1.5703125" customWidth="1"/>
    <col min="12546" max="12546" width="16.140625" customWidth="1"/>
    <col min="12547" max="12547" width="2" customWidth="1"/>
    <col min="12548" max="12548" width="21" customWidth="1"/>
    <col min="12795" max="12795" width="6.140625" customWidth="1"/>
    <col min="12796" max="12796" width="103" customWidth="1"/>
    <col min="12797" max="12797" width="1.42578125" customWidth="1"/>
    <col min="12798" max="12798" width="10.7109375" customWidth="1"/>
    <col min="12799" max="12799" width="1.85546875" customWidth="1"/>
    <col min="12800" max="12800" width="10.28515625" customWidth="1"/>
    <col min="12801" max="12801" width="1.5703125" customWidth="1"/>
    <col min="12802" max="12802" width="16.140625" customWidth="1"/>
    <col min="12803" max="12803" width="2" customWidth="1"/>
    <col min="12804" max="12804" width="21" customWidth="1"/>
    <col min="13051" max="13051" width="6.140625" customWidth="1"/>
    <col min="13052" max="13052" width="103" customWidth="1"/>
    <col min="13053" max="13053" width="1.42578125" customWidth="1"/>
    <col min="13054" max="13054" width="10.7109375" customWidth="1"/>
    <col min="13055" max="13055" width="1.85546875" customWidth="1"/>
    <col min="13056" max="13056" width="10.28515625" customWidth="1"/>
    <col min="13057" max="13057" width="1.5703125" customWidth="1"/>
    <col min="13058" max="13058" width="16.140625" customWidth="1"/>
    <col min="13059" max="13059" width="2" customWidth="1"/>
    <col min="13060" max="13060" width="21" customWidth="1"/>
    <col min="13307" max="13307" width="6.140625" customWidth="1"/>
    <col min="13308" max="13308" width="103" customWidth="1"/>
    <col min="13309" max="13309" width="1.42578125" customWidth="1"/>
    <col min="13310" max="13310" width="10.7109375" customWidth="1"/>
    <col min="13311" max="13311" width="1.85546875" customWidth="1"/>
    <col min="13312" max="13312" width="10.28515625" customWidth="1"/>
    <col min="13313" max="13313" width="1.5703125" customWidth="1"/>
    <col min="13314" max="13314" width="16.140625" customWidth="1"/>
    <col min="13315" max="13315" width="2" customWidth="1"/>
    <col min="13316" max="13316" width="21" customWidth="1"/>
    <col min="13563" max="13563" width="6.140625" customWidth="1"/>
    <col min="13564" max="13564" width="103" customWidth="1"/>
    <col min="13565" max="13565" width="1.42578125" customWidth="1"/>
    <col min="13566" max="13566" width="10.7109375" customWidth="1"/>
    <col min="13567" max="13567" width="1.85546875" customWidth="1"/>
    <col min="13568" max="13568" width="10.28515625" customWidth="1"/>
    <col min="13569" max="13569" width="1.5703125" customWidth="1"/>
    <col min="13570" max="13570" width="16.140625" customWidth="1"/>
    <col min="13571" max="13571" width="2" customWidth="1"/>
    <col min="13572" max="13572" width="21" customWidth="1"/>
    <col min="13819" max="13819" width="6.140625" customWidth="1"/>
    <col min="13820" max="13820" width="103" customWidth="1"/>
    <col min="13821" max="13821" width="1.42578125" customWidth="1"/>
    <col min="13822" max="13822" width="10.7109375" customWidth="1"/>
    <col min="13823" max="13823" width="1.85546875" customWidth="1"/>
    <col min="13824" max="13824" width="10.28515625" customWidth="1"/>
    <col min="13825" max="13825" width="1.5703125" customWidth="1"/>
    <col min="13826" max="13826" width="16.140625" customWidth="1"/>
    <col min="13827" max="13827" width="2" customWidth="1"/>
    <col min="13828" max="13828" width="21" customWidth="1"/>
    <col min="14075" max="14075" width="6.140625" customWidth="1"/>
    <col min="14076" max="14076" width="103" customWidth="1"/>
    <col min="14077" max="14077" width="1.42578125" customWidth="1"/>
    <col min="14078" max="14078" width="10.7109375" customWidth="1"/>
    <col min="14079" max="14079" width="1.85546875" customWidth="1"/>
    <col min="14080" max="14080" width="10.28515625" customWidth="1"/>
    <col min="14081" max="14081" width="1.5703125" customWidth="1"/>
    <col min="14082" max="14082" width="16.140625" customWidth="1"/>
    <col min="14083" max="14083" width="2" customWidth="1"/>
    <col min="14084" max="14084" width="21" customWidth="1"/>
    <col min="14331" max="14331" width="6.140625" customWidth="1"/>
    <col min="14332" max="14332" width="103" customWidth="1"/>
    <col min="14333" max="14333" width="1.42578125" customWidth="1"/>
    <col min="14334" max="14334" width="10.7109375" customWidth="1"/>
    <col min="14335" max="14335" width="1.85546875" customWidth="1"/>
    <col min="14336" max="14336" width="10.28515625" customWidth="1"/>
    <col min="14337" max="14337" width="1.5703125" customWidth="1"/>
    <col min="14338" max="14338" width="16.140625" customWidth="1"/>
    <col min="14339" max="14339" width="2" customWidth="1"/>
    <col min="14340" max="14340" width="21" customWidth="1"/>
    <col min="14587" max="14587" width="6.140625" customWidth="1"/>
    <col min="14588" max="14588" width="103" customWidth="1"/>
    <col min="14589" max="14589" width="1.42578125" customWidth="1"/>
    <col min="14590" max="14590" width="10.7109375" customWidth="1"/>
    <col min="14591" max="14591" width="1.85546875" customWidth="1"/>
    <col min="14592" max="14592" width="10.28515625" customWidth="1"/>
    <col min="14593" max="14593" width="1.5703125" customWidth="1"/>
    <col min="14594" max="14594" width="16.140625" customWidth="1"/>
    <col min="14595" max="14595" width="2" customWidth="1"/>
    <col min="14596" max="14596" width="21" customWidth="1"/>
    <col min="14843" max="14843" width="6.140625" customWidth="1"/>
    <col min="14844" max="14844" width="103" customWidth="1"/>
    <col min="14845" max="14845" width="1.42578125" customWidth="1"/>
    <col min="14846" max="14846" width="10.7109375" customWidth="1"/>
    <col min="14847" max="14847" width="1.85546875" customWidth="1"/>
    <col min="14848" max="14848" width="10.28515625" customWidth="1"/>
    <col min="14849" max="14849" width="1.5703125" customWidth="1"/>
    <col min="14850" max="14850" width="16.140625" customWidth="1"/>
    <col min="14851" max="14851" width="2" customWidth="1"/>
    <col min="14852" max="14852" width="21" customWidth="1"/>
    <col min="15099" max="15099" width="6.140625" customWidth="1"/>
    <col min="15100" max="15100" width="103" customWidth="1"/>
    <col min="15101" max="15101" width="1.42578125" customWidth="1"/>
    <col min="15102" max="15102" width="10.7109375" customWidth="1"/>
    <col min="15103" max="15103" width="1.85546875" customWidth="1"/>
    <col min="15104" max="15104" width="10.28515625" customWidth="1"/>
    <col min="15105" max="15105" width="1.5703125" customWidth="1"/>
    <col min="15106" max="15106" width="16.140625" customWidth="1"/>
    <col min="15107" max="15107" width="2" customWidth="1"/>
    <col min="15108" max="15108" width="21" customWidth="1"/>
    <col min="15355" max="15355" width="6.140625" customWidth="1"/>
    <col min="15356" max="15356" width="103" customWidth="1"/>
    <col min="15357" max="15357" width="1.42578125" customWidth="1"/>
    <col min="15358" max="15358" width="10.7109375" customWidth="1"/>
    <col min="15359" max="15359" width="1.85546875" customWidth="1"/>
    <col min="15360" max="15360" width="10.28515625" customWidth="1"/>
    <col min="15361" max="15361" width="1.5703125" customWidth="1"/>
    <col min="15362" max="15362" width="16.140625" customWidth="1"/>
    <col min="15363" max="15363" width="2" customWidth="1"/>
    <col min="15364" max="15364" width="21" customWidth="1"/>
    <col min="15611" max="15611" width="6.140625" customWidth="1"/>
    <col min="15612" max="15612" width="103" customWidth="1"/>
    <col min="15613" max="15613" width="1.42578125" customWidth="1"/>
    <col min="15614" max="15614" width="10.7109375" customWidth="1"/>
    <col min="15615" max="15615" width="1.85546875" customWidth="1"/>
    <col min="15616" max="15616" width="10.28515625" customWidth="1"/>
    <col min="15617" max="15617" width="1.5703125" customWidth="1"/>
    <col min="15618" max="15618" width="16.140625" customWidth="1"/>
    <col min="15619" max="15619" width="2" customWidth="1"/>
    <col min="15620" max="15620" width="21" customWidth="1"/>
    <col min="15867" max="15867" width="6.140625" customWidth="1"/>
    <col min="15868" max="15868" width="103" customWidth="1"/>
    <col min="15869" max="15869" width="1.42578125" customWidth="1"/>
    <col min="15870" max="15870" width="10.7109375" customWidth="1"/>
    <col min="15871" max="15871" width="1.85546875" customWidth="1"/>
    <col min="15872" max="15872" width="10.28515625" customWidth="1"/>
    <col min="15873" max="15873" width="1.5703125" customWidth="1"/>
    <col min="15874" max="15874" width="16.140625" customWidth="1"/>
    <col min="15875" max="15875" width="2" customWidth="1"/>
    <col min="15876" max="15876" width="21" customWidth="1"/>
    <col min="16123" max="16123" width="6.140625" customWidth="1"/>
    <col min="16124" max="16124" width="103" customWidth="1"/>
    <col min="16125" max="16125" width="1.42578125" customWidth="1"/>
    <col min="16126" max="16126" width="10.7109375" customWidth="1"/>
    <col min="16127" max="16127" width="1.85546875" customWidth="1"/>
    <col min="16128" max="16128" width="10.28515625" customWidth="1"/>
    <col min="16129" max="16129" width="1.5703125" customWidth="1"/>
    <col min="16130" max="16130" width="16.140625" customWidth="1"/>
    <col min="16131" max="16131" width="2" customWidth="1"/>
    <col min="16132" max="16132" width="21" customWidth="1"/>
  </cols>
  <sheetData>
    <row r="1" spans="1:9" ht="18.75" customHeight="1" x14ac:dyDescent="0.35">
      <c r="A1" s="76" t="s">
        <v>50</v>
      </c>
      <c r="B1" s="76"/>
      <c r="C1" s="76"/>
      <c r="D1" s="76"/>
      <c r="E1" s="76"/>
      <c r="F1" s="76"/>
      <c r="G1" s="76"/>
      <c r="H1" s="76"/>
      <c r="I1" s="61"/>
    </row>
    <row r="2" spans="1:9" ht="26.25" customHeight="1" x14ac:dyDescent="0.35">
      <c r="A2" s="46"/>
      <c r="B2" s="75" t="s">
        <v>23</v>
      </c>
      <c r="C2" s="75"/>
      <c r="D2" s="75"/>
      <c r="E2" s="75"/>
      <c r="F2" s="75"/>
      <c r="G2" s="75"/>
      <c r="H2" s="75"/>
      <c r="I2" s="75"/>
    </row>
    <row r="3" spans="1:9" ht="26.25" customHeight="1" x14ac:dyDescent="0.35">
      <c r="A3" s="61"/>
      <c r="B3" s="75" t="s">
        <v>27</v>
      </c>
      <c r="C3" s="75"/>
      <c r="D3" s="75"/>
      <c r="E3" s="75"/>
      <c r="F3" s="75"/>
      <c r="G3" s="75"/>
      <c r="H3" s="75"/>
      <c r="I3" s="61"/>
    </row>
    <row r="4" spans="1:9" ht="24.75" customHeight="1" thickBot="1" x14ac:dyDescent="0.4">
      <c r="A4" s="77" t="s">
        <v>24</v>
      </c>
      <c r="B4" s="77"/>
      <c r="C4" s="77"/>
      <c r="D4" s="77"/>
      <c r="E4" s="77"/>
      <c r="F4" s="77"/>
      <c r="G4" s="77"/>
      <c r="H4" s="77"/>
      <c r="I4" s="61"/>
    </row>
    <row r="5" spans="1:9" ht="51.75" customHeight="1" thickBot="1" x14ac:dyDescent="0.3">
      <c r="A5" s="81">
        <v>1</v>
      </c>
      <c r="B5" s="83" t="s">
        <v>22</v>
      </c>
      <c r="C5" s="83" t="s">
        <v>29</v>
      </c>
      <c r="D5" s="83" t="s">
        <v>30</v>
      </c>
      <c r="E5" s="85" t="s">
        <v>31</v>
      </c>
      <c r="F5" s="87" t="s">
        <v>35</v>
      </c>
      <c r="G5" s="88"/>
      <c r="H5" s="89"/>
    </row>
    <row r="6" spans="1:9" ht="36" customHeight="1" thickBot="1" x14ac:dyDescent="0.3">
      <c r="A6" s="82"/>
      <c r="B6" s="84"/>
      <c r="C6" s="84"/>
      <c r="D6" s="84"/>
      <c r="E6" s="86"/>
      <c r="F6" s="62" t="s">
        <v>32</v>
      </c>
      <c r="G6" s="62" t="s">
        <v>33</v>
      </c>
      <c r="H6" s="62" t="s">
        <v>34</v>
      </c>
    </row>
    <row r="7" spans="1:9" ht="31.5" x14ac:dyDescent="0.25">
      <c r="A7" s="17"/>
      <c r="B7" s="30" t="s">
        <v>45</v>
      </c>
      <c r="C7" s="36"/>
      <c r="D7" s="37"/>
      <c r="E7" s="48"/>
      <c r="F7" s="37"/>
      <c r="G7" s="37"/>
      <c r="H7" s="27"/>
    </row>
    <row r="8" spans="1:9" ht="33" x14ac:dyDescent="0.25">
      <c r="A8" s="29">
        <v>1.1000000000000001</v>
      </c>
      <c r="B8" s="13" t="s">
        <v>11</v>
      </c>
      <c r="C8" s="16" t="s">
        <v>4</v>
      </c>
      <c r="D8" s="34">
        <f>28.6*0.3*0.3</f>
        <v>2.5739999999999998</v>
      </c>
      <c r="E8" s="52"/>
      <c r="F8" s="31"/>
      <c r="G8" s="32"/>
      <c r="H8" s="27"/>
    </row>
    <row r="9" spans="1:9" ht="33" x14ac:dyDescent="0.3">
      <c r="A9" s="29">
        <v>1.2</v>
      </c>
      <c r="B9" s="14" t="s">
        <v>36</v>
      </c>
      <c r="C9" s="16" t="s">
        <v>4</v>
      </c>
      <c r="D9" s="32">
        <v>2.57</v>
      </c>
      <c r="E9" s="52"/>
      <c r="F9" s="31"/>
      <c r="G9" s="32"/>
      <c r="H9" s="27"/>
    </row>
    <row r="10" spans="1:9" ht="33" x14ac:dyDescent="0.3">
      <c r="A10" s="29">
        <v>1.3</v>
      </c>
      <c r="B10" s="14" t="s">
        <v>37</v>
      </c>
      <c r="C10" s="16" t="s">
        <v>4</v>
      </c>
      <c r="D10" s="32">
        <v>1.66</v>
      </c>
      <c r="E10" s="52"/>
      <c r="F10" s="31"/>
      <c r="G10" s="32"/>
      <c r="H10" s="27"/>
    </row>
    <row r="11" spans="1:9" ht="32.25" x14ac:dyDescent="0.25">
      <c r="A11" s="29">
        <v>1.4</v>
      </c>
      <c r="B11" s="14" t="s">
        <v>15</v>
      </c>
      <c r="C11" s="16" t="s">
        <v>4</v>
      </c>
      <c r="D11" s="32">
        <v>4.7</v>
      </c>
      <c r="E11" s="52"/>
      <c r="F11" s="31"/>
      <c r="G11" s="32"/>
      <c r="H11" s="27"/>
    </row>
    <row r="12" spans="1:9" ht="32.25" x14ac:dyDescent="0.25">
      <c r="A12" s="29">
        <v>1.5</v>
      </c>
      <c r="B12" s="14" t="s">
        <v>14</v>
      </c>
      <c r="C12" s="16" t="s">
        <v>4</v>
      </c>
      <c r="D12" s="32">
        <v>4.7</v>
      </c>
      <c r="E12" s="52"/>
      <c r="F12" s="31"/>
      <c r="G12" s="32"/>
      <c r="H12" s="27"/>
    </row>
    <row r="13" spans="1:9" ht="32.25" x14ac:dyDescent="0.25">
      <c r="A13" s="29">
        <v>1.6</v>
      </c>
      <c r="B13" s="14" t="s">
        <v>13</v>
      </c>
      <c r="C13" s="16" t="s">
        <v>16</v>
      </c>
      <c r="D13" s="32">
        <v>47</v>
      </c>
      <c r="E13" s="52"/>
      <c r="F13" s="31"/>
      <c r="G13" s="32"/>
      <c r="H13" s="27"/>
    </row>
    <row r="14" spans="1:9" ht="32.25" x14ac:dyDescent="0.25">
      <c r="A14" s="29">
        <v>1.7</v>
      </c>
      <c r="B14" s="14" t="s">
        <v>18</v>
      </c>
      <c r="C14" s="16" t="s">
        <v>16</v>
      </c>
      <c r="D14" s="32">
        <f>6*5.5</f>
        <v>33</v>
      </c>
      <c r="E14" s="52"/>
      <c r="F14" s="31"/>
      <c r="G14" s="32"/>
      <c r="H14" s="27"/>
    </row>
    <row r="15" spans="1:9" ht="32.25" x14ac:dyDescent="0.25">
      <c r="A15" s="29">
        <v>1.8</v>
      </c>
      <c r="B15" s="14" t="s">
        <v>26</v>
      </c>
      <c r="C15" s="16" t="s">
        <v>16</v>
      </c>
      <c r="D15" s="32">
        <f>6.5*6.34</f>
        <v>41.21</v>
      </c>
      <c r="E15" s="52"/>
      <c r="F15" s="31"/>
      <c r="G15" s="32"/>
      <c r="H15" s="27"/>
    </row>
    <row r="16" spans="1:9" ht="48.75" x14ac:dyDescent="0.25">
      <c r="A16" s="29">
        <v>1.9</v>
      </c>
      <c r="B16" s="14" t="s">
        <v>25</v>
      </c>
      <c r="C16" s="16" t="s">
        <v>16</v>
      </c>
      <c r="D16" s="32">
        <v>30</v>
      </c>
      <c r="E16" s="52"/>
      <c r="F16" s="31"/>
      <c r="G16" s="32"/>
      <c r="H16" s="27"/>
    </row>
    <row r="17" spans="1:10" ht="32.25" x14ac:dyDescent="0.25">
      <c r="A17" s="29"/>
      <c r="B17" s="24" t="s">
        <v>46</v>
      </c>
      <c r="C17" s="28"/>
      <c r="D17" s="32"/>
      <c r="E17" s="50"/>
      <c r="F17" s="33"/>
      <c r="G17" s="32"/>
      <c r="H17" s="27"/>
    </row>
    <row r="18" spans="1:10" ht="32.25" x14ac:dyDescent="0.25">
      <c r="A18" s="29">
        <v>2.1</v>
      </c>
      <c r="B18" s="14" t="s">
        <v>2</v>
      </c>
      <c r="C18" s="16" t="s">
        <v>4</v>
      </c>
      <c r="D18" s="34">
        <f>(D9+D10)*1.15</f>
        <v>4.8644999999999987</v>
      </c>
      <c r="E18" s="52"/>
      <c r="F18" s="32"/>
      <c r="G18" s="31"/>
      <c r="H18" s="27"/>
    </row>
    <row r="19" spans="1:10" ht="32.25" x14ac:dyDescent="0.25">
      <c r="A19" s="29">
        <v>2.2000000000000002</v>
      </c>
      <c r="B19" s="14" t="s">
        <v>38</v>
      </c>
      <c r="C19" s="15" t="s">
        <v>0</v>
      </c>
      <c r="D19" s="34">
        <f>D18*0.4</f>
        <v>1.9457999999999995</v>
      </c>
      <c r="E19" s="52"/>
      <c r="F19" s="32"/>
      <c r="G19" s="31"/>
      <c r="H19" s="27"/>
    </row>
    <row r="20" spans="1:10" ht="32.25" x14ac:dyDescent="0.25">
      <c r="A20" s="29">
        <v>2.2999999999999998</v>
      </c>
      <c r="B20" s="14" t="s">
        <v>12</v>
      </c>
      <c r="C20" s="16" t="s">
        <v>4</v>
      </c>
      <c r="D20" s="34">
        <v>6</v>
      </c>
      <c r="E20" s="52"/>
      <c r="F20" s="32"/>
      <c r="G20" s="31"/>
      <c r="H20" s="27"/>
    </row>
    <row r="21" spans="1:10" ht="32.25" x14ac:dyDescent="0.25">
      <c r="A21" s="29">
        <v>2.4</v>
      </c>
      <c r="B21" s="14" t="s">
        <v>39</v>
      </c>
      <c r="C21" s="15" t="s">
        <v>19</v>
      </c>
      <c r="D21" s="34">
        <f>D12*1.15</f>
        <v>5.4049999999999994</v>
      </c>
      <c r="E21" s="52"/>
      <c r="F21" s="32"/>
      <c r="G21" s="31"/>
      <c r="H21" s="27"/>
    </row>
    <row r="22" spans="1:10" ht="32.25" x14ac:dyDescent="0.25">
      <c r="A22" s="29">
        <v>2.5</v>
      </c>
      <c r="B22" s="14" t="s">
        <v>40</v>
      </c>
      <c r="C22" s="16" t="s">
        <v>16</v>
      </c>
      <c r="D22" s="34">
        <v>47</v>
      </c>
      <c r="E22" s="52"/>
      <c r="F22" s="32"/>
      <c r="G22" s="31"/>
      <c r="H22" s="27"/>
    </row>
    <row r="23" spans="1:10" ht="32.25" x14ac:dyDescent="0.25">
      <c r="A23" s="29">
        <v>2.6</v>
      </c>
      <c r="B23" s="14" t="s">
        <v>20</v>
      </c>
      <c r="C23" s="15" t="s">
        <v>19</v>
      </c>
      <c r="D23" s="34">
        <f>3.5*8</f>
        <v>28</v>
      </c>
      <c r="E23" s="52"/>
      <c r="F23" s="32"/>
      <c r="G23" s="31"/>
      <c r="H23" s="27"/>
    </row>
    <row r="24" spans="1:10" ht="32.25" x14ac:dyDescent="0.25">
      <c r="A24" s="29">
        <v>2.7</v>
      </c>
      <c r="B24" s="14" t="s">
        <v>21</v>
      </c>
      <c r="C24" s="15" t="s">
        <v>19</v>
      </c>
      <c r="D24" s="34">
        <f>117+2.3*3*13</f>
        <v>206.7</v>
      </c>
      <c r="E24" s="52"/>
      <c r="F24" s="32"/>
      <c r="G24" s="31"/>
      <c r="H24" s="27"/>
    </row>
    <row r="25" spans="1:10" ht="32.25" x14ac:dyDescent="0.25">
      <c r="A25" s="29">
        <v>2.8</v>
      </c>
      <c r="B25" s="14" t="s">
        <v>49</v>
      </c>
      <c r="C25" s="15" t="s">
        <v>5</v>
      </c>
      <c r="D25" s="34">
        <v>10</v>
      </c>
      <c r="E25" s="52"/>
      <c r="F25" s="32"/>
      <c r="G25" s="31"/>
      <c r="H25" s="27"/>
    </row>
    <row r="26" spans="1:10" ht="32.25" x14ac:dyDescent="0.25">
      <c r="A26" s="29">
        <v>2.9</v>
      </c>
      <c r="B26" s="14" t="s">
        <v>41</v>
      </c>
      <c r="C26" s="16" t="s">
        <v>16</v>
      </c>
      <c r="D26" s="34">
        <v>45</v>
      </c>
      <c r="E26" s="52"/>
      <c r="F26" s="32"/>
      <c r="G26" s="31"/>
      <c r="H26" s="27"/>
    </row>
    <row r="27" spans="1:10" ht="32.25" x14ac:dyDescent="0.25">
      <c r="A27" s="45">
        <v>2.1</v>
      </c>
      <c r="B27" s="14" t="s">
        <v>42</v>
      </c>
      <c r="C27" s="15" t="s">
        <v>5</v>
      </c>
      <c r="D27" s="34">
        <v>20</v>
      </c>
      <c r="E27" s="52"/>
      <c r="F27" s="32"/>
      <c r="G27" s="31"/>
      <c r="H27" s="27"/>
    </row>
    <row r="28" spans="1:10" ht="31.5" customHeight="1" x14ac:dyDescent="0.25">
      <c r="A28" s="26"/>
      <c r="B28" s="38" t="s">
        <v>34</v>
      </c>
      <c r="C28" s="19"/>
      <c r="D28" s="33"/>
      <c r="E28" s="49"/>
      <c r="F28" s="33"/>
      <c r="G28" s="33"/>
      <c r="H28" s="27"/>
    </row>
    <row r="29" spans="1:10" s="28" customFormat="1" ht="81" x14ac:dyDescent="0.25">
      <c r="A29" s="18">
        <v>3.1</v>
      </c>
      <c r="B29" s="47" t="s">
        <v>59</v>
      </c>
      <c r="C29" s="65" t="s">
        <v>44</v>
      </c>
      <c r="D29" s="25">
        <v>1</v>
      </c>
      <c r="E29" s="51"/>
      <c r="F29" s="33"/>
      <c r="G29" s="33"/>
      <c r="H29" s="31"/>
      <c r="J29" s="43"/>
    </row>
    <row r="30" spans="1:10" s="28" customFormat="1" ht="81" x14ac:dyDescent="0.25">
      <c r="A30" s="18">
        <v>3.2</v>
      </c>
      <c r="B30" s="47" t="s">
        <v>60</v>
      </c>
      <c r="C30" s="65" t="s">
        <v>43</v>
      </c>
      <c r="D30" s="25">
        <v>1</v>
      </c>
      <c r="E30" s="52"/>
      <c r="F30" s="33"/>
      <c r="G30" s="33"/>
      <c r="H30" s="31"/>
      <c r="J30" s="43"/>
    </row>
    <row r="31" spans="1:10" s="28" customFormat="1" ht="99" x14ac:dyDescent="0.25">
      <c r="A31" s="18">
        <v>3.3</v>
      </c>
      <c r="B31" s="47" t="s">
        <v>58</v>
      </c>
      <c r="C31" s="65" t="s">
        <v>43</v>
      </c>
      <c r="D31" s="25">
        <v>1</v>
      </c>
      <c r="E31" s="51"/>
      <c r="F31" s="33"/>
      <c r="G31" s="33"/>
      <c r="H31" s="31"/>
      <c r="J31" s="43"/>
    </row>
    <row r="32" spans="1:10" s="28" customFormat="1" ht="84" x14ac:dyDescent="0.25">
      <c r="A32" s="18">
        <v>3.4</v>
      </c>
      <c r="B32" s="47" t="s">
        <v>57</v>
      </c>
      <c r="C32" s="65" t="s">
        <v>43</v>
      </c>
      <c r="D32" s="25">
        <v>1</v>
      </c>
      <c r="E32" s="51"/>
      <c r="F32" s="33"/>
      <c r="G32" s="33"/>
      <c r="H32" s="31"/>
      <c r="J32" s="43"/>
    </row>
    <row r="33" spans="1:10" s="28" customFormat="1" ht="84" x14ac:dyDescent="0.25">
      <c r="A33" s="18">
        <v>3.5</v>
      </c>
      <c r="B33" s="47" t="s">
        <v>56</v>
      </c>
      <c r="C33" s="65" t="s">
        <v>43</v>
      </c>
      <c r="D33" s="25">
        <v>1</v>
      </c>
      <c r="E33" s="51"/>
      <c r="F33" s="33"/>
      <c r="G33" s="33"/>
      <c r="H33" s="31"/>
      <c r="J33" s="43"/>
    </row>
    <row r="34" spans="1:10" s="28" customFormat="1" ht="84" x14ac:dyDescent="0.25">
      <c r="A34" s="18">
        <v>3.6</v>
      </c>
      <c r="B34" s="47" t="s">
        <v>55</v>
      </c>
      <c r="C34" s="65" t="s">
        <v>43</v>
      </c>
      <c r="D34" s="25">
        <v>1</v>
      </c>
      <c r="E34" s="51"/>
      <c r="F34" s="33"/>
      <c r="G34" s="33"/>
      <c r="H34" s="31"/>
      <c r="J34" s="43"/>
    </row>
    <row r="35" spans="1:10" s="28" customFormat="1" ht="84" x14ac:dyDescent="0.25">
      <c r="A35" s="18">
        <v>3.7</v>
      </c>
      <c r="B35" s="47" t="s">
        <v>54</v>
      </c>
      <c r="C35" s="65" t="s">
        <v>43</v>
      </c>
      <c r="D35" s="25">
        <v>1</v>
      </c>
      <c r="E35" s="51"/>
      <c r="F35" s="33"/>
      <c r="G35" s="35"/>
      <c r="H35" s="31"/>
      <c r="J35" s="43"/>
    </row>
    <row r="36" spans="1:10" s="28" customFormat="1" ht="84" x14ac:dyDescent="0.25">
      <c r="A36" s="18">
        <v>3.8</v>
      </c>
      <c r="B36" s="47" t="s">
        <v>53</v>
      </c>
      <c r="C36" s="65" t="s">
        <v>43</v>
      </c>
      <c r="D36" s="25">
        <v>1</v>
      </c>
      <c r="E36" s="51"/>
      <c r="F36" s="33"/>
      <c r="G36" s="35"/>
      <c r="H36" s="31"/>
      <c r="J36" s="43"/>
    </row>
    <row r="37" spans="1:10" s="28" customFormat="1" ht="84" x14ac:dyDescent="0.25">
      <c r="A37" s="18">
        <v>3.9</v>
      </c>
      <c r="B37" s="47" t="s">
        <v>52</v>
      </c>
      <c r="C37" s="65" t="s">
        <v>43</v>
      </c>
      <c r="D37" s="25">
        <v>1</v>
      </c>
      <c r="E37" s="51"/>
      <c r="F37" s="33"/>
      <c r="G37" s="35"/>
      <c r="H37" s="31"/>
      <c r="J37" s="43"/>
    </row>
    <row r="38" spans="1:10" s="28" customFormat="1" ht="102" x14ac:dyDescent="0.25">
      <c r="A38" s="44">
        <v>3.1</v>
      </c>
      <c r="B38" s="47" t="s">
        <v>51</v>
      </c>
      <c r="C38" s="65" t="s">
        <v>43</v>
      </c>
      <c r="D38" s="25">
        <v>1</v>
      </c>
      <c r="E38" s="51"/>
      <c r="F38" s="33"/>
      <c r="G38" s="35"/>
      <c r="H38" s="31"/>
      <c r="J38" s="43"/>
    </row>
    <row r="39" spans="1:10" ht="6.6" customHeight="1" thickBot="1" x14ac:dyDescent="0.35">
      <c r="A39" s="8"/>
      <c r="B39" s="9"/>
      <c r="C39" s="4"/>
      <c r="D39" s="3"/>
      <c r="E39" s="53"/>
      <c r="F39" s="5"/>
    </row>
    <row r="40" spans="1:10" s="7" customFormat="1" ht="18.75" thickBot="1" x14ac:dyDescent="0.3">
      <c r="A40" s="1"/>
      <c r="B40" s="2"/>
      <c r="C40"/>
      <c r="D40" s="90" t="s">
        <v>3</v>
      </c>
      <c r="E40" s="91"/>
      <c r="F40" s="64">
        <f>SUM(F8:F16)</f>
        <v>0</v>
      </c>
      <c r="G40" s="64">
        <f>SUM(G18:G27)</f>
        <v>0</v>
      </c>
      <c r="H40" s="64">
        <f>SUM(H29:H38)</f>
        <v>0</v>
      </c>
    </row>
    <row r="41" spans="1:10" ht="5.0999999999999996" customHeight="1" thickBot="1" x14ac:dyDescent="0.3">
      <c r="E41" s="54"/>
      <c r="F41" s="10"/>
      <c r="G41" s="11"/>
      <c r="H41" s="64"/>
    </row>
    <row r="42" spans="1:10" ht="32.25" customHeight="1" thickBot="1" x14ac:dyDescent="0.3">
      <c r="D42" s="92" t="s">
        <v>48</v>
      </c>
      <c r="E42" s="93"/>
      <c r="F42" s="93"/>
      <c r="G42" s="94"/>
      <c r="H42" s="64">
        <f>F40+G40+H40</f>
        <v>0</v>
      </c>
    </row>
    <row r="43" spans="1:10" ht="5.0999999999999996" customHeight="1" thickBot="1" x14ac:dyDescent="0.3">
      <c r="E43" s="55"/>
      <c r="F43" s="22"/>
      <c r="G43" s="21"/>
      <c r="H43" s="64"/>
    </row>
    <row r="44" spans="1:10" ht="31.5" customHeight="1" thickBot="1" x14ac:dyDescent="0.3">
      <c r="D44" s="66" t="s">
        <v>17</v>
      </c>
      <c r="E44" s="67"/>
      <c r="F44" s="68"/>
      <c r="G44" s="40"/>
      <c r="H44" s="64">
        <f>H42*G44</f>
        <v>0</v>
      </c>
    </row>
    <row r="45" spans="1:10" ht="5.0999999999999996" customHeight="1" thickBot="1" x14ac:dyDescent="0.3">
      <c r="E45" s="56"/>
      <c r="F45" s="23"/>
      <c r="G45" s="22"/>
      <c r="H45" s="64"/>
    </row>
    <row r="46" spans="1:10" ht="28.5" customHeight="1" thickBot="1" x14ac:dyDescent="0.3">
      <c r="D46" s="78" t="s">
        <v>7</v>
      </c>
      <c r="E46" s="79"/>
      <c r="F46" s="79"/>
      <c r="G46" s="80"/>
      <c r="H46" s="64">
        <f>H42+H44</f>
        <v>0</v>
      </c>
    </row>
    <row r="47" spans="1:10" ht="5.0999999999999996" customHeight="1" thickBot="1" x14ac:dyDescent="0.3">
      <c r="E47" s="57"/>
      <c r="F47" s="20"/>
      <c r="G47" s="12"/>
      <c r="H47" s="64"/>
    </row>
    <row r="48" spans="1:10" ht="29.25" customHeight="1" thickBot="1" x14ac:dyDescent="0.3">
      <c r="D48" s="66" t="s">
        <v>6</v>
      </c>
      <c r="E48" s="67"/>
      <c r="F48" s="68"/>
      <c r="G48" s="40"/>
      <c r="H48" s="64">
        <f>H46+G48</f>
        <v>0</v>
      </c>
    </row>
    <row r="49" spans="2:8" ht="5.0999999999999996" customHeight="1" thickBot="1" x14ac:dyDescent="0.3">
      <c r="E49" s="58"/>
      <c r="F49" s="6"/>
      <c r="G49" s="6"/>
      <c r="H49" s="64"/>
    </row>
    <row r="50" spans="2:8" ht="27" customHeight="1" thickBot="1" x14ac:dyDescent="0.3">
      <c r="D50" s="78" t="s">
        <v>47</v>
      </c>
      <c r="E50" s="79"/>
      <c r="F50" s="79"/>
      <c r="G50" s="80"/>
      <c r="H50" s="64">
        <f>H46+H48</f>
        <v>0</v>
      </c>
    </row>
    <row r="51" spans="2:8" ht="5.0999999999999996" customHeight="1" thickBot="1" x14ac:dyDescent="0.3">
      <c r="H51" s="64"/>
    </row>
    <row r="52" spans="2:8" ht="26.25" customHeight="1" thickBot="1" x14ac:dyDescent="0.3">
      <c r="D52" s="66" t="s">
        <v>8</v>
      </c>
      <c r="E52" s="67"/>
      <c r="F52" s="68"/>
      <c r="G52" s="40"/>
      <c r="H52" s="64">
        <f>H50*G52</f>
        <v>0</v>
      </c>
    </row>
    <row r="53" spans="2:8" ht="5.0999999999999996" customHeight="1" thickBot="1" x14ac:dyDescent="0.3">
      <c r="E53" s="58"/>
      <c r="F53" s="6"/>
      <c r="G53" s="6"/>
      <c r="H53" s="64"/>
    </row>
    <row r="54" spans="2:8" ht="21" customHeight="1" thickBot="1" x14ac:dyDescent="0.45">
      <c r="D54" s="69" t="s">
        <v>1</v>
      </c>
      <c r="E54" s="70"/>
      <c r="F54" s="70"/>
      <c r="G54" s="71"/>
      <c r="H54" s="64">
        <f>H52+H50</f>
        <v>0</v>
      </c>
    </row>
    <row r="55" spans="2:8" ht="5.0999999999999996" customHeight="1" thickBot="1" x14ac:dyDescent="0.3">
      <c r="H55" s="64"/>
    </row>
    <row r="56" spans="2:8" ht="29.25" customHeight="1" thickBot="1" x14ac:dyDescent="0.3">
      <c r="D56" s="72" t="s">
        <v>9</v>
      </c>
      <c r="E56" s="73"/>
      <c r="F56" s="74"/>
      <c r="G56" s="39"/>
      <c r="H56" s="64">
        <f>H54*G56</f>
        <v>0</v>
      </c>
    </row>
    <row r="57" spans="2:8" ht="5.0999999999999996" customHeight="1" thickBot="1" x14ac:dyDescent="0.3">
      <c r="D57" s="41"/>
      <c r="E57" s="60"/>
      <c r="F57" s="42"/>
      <c r="G57" s="42"/>
      <c r="H57" s="64"/>
    </row>
    <row r="58" spans="2:8" ht="32.25" customHeight="1" thickBot="1" x14ac:dyDescent="0.3">
      <c r="B58" s="63" t="s">
        <v>28</v>
      </c>
      <c r="D58" s="69" t="s">
        <v>10</v>
      </c>
      <c r="E58" s="70"/>
      <c r="F58" s="70"/>
      <c r="G58" s="71"/>
      <c r="H58" s="64">
        <f>H54+H56</f>
        <v>0</v>
      </c>
    </row>
  </sheetData>
  <mergeCells count="20">
    <mergeCell ref="A1:H1"/>
    <mergeCell ref="A4:H4"/>
    <mergeCell ref="D50:G50"/>
    <mergeCell ref="B2:I2"/>
    <mergeCell ref="A5:A6"/>
    <mergeCell ref="B5:B6"/>
    <mergeCell ref="C5:C6"/>
    <mergeCell ref="D5:D6"/>
    <mergeCell ref="E5:E6"/>
    <mergeCell ref="F5:H5"/>
    <mergeCell ref="D40:E40"/>
    <mergeCell ref="D42:G42"/>
    <mergeCell ref="D44:F44"/>
    <mergeCell ref="D46:G46"/>
    <mergeCell ref="D48:F48"/>
    <mergeCell ref="D52:F52"/>
    <mergeCell ref="D54:G54"/>
    <mergeCell ref="D56:F56"/>
    <mergeCell ref="D58:G58"/>
    <mergeCell ref="B3:H3"/>
  </mergeCells>
  <pageMargins left="0.70866141732283472" right="0.70866141732283472" top="0.74803149606299213" bottom="0.74803149606299213" header="0.31496062992125984" footer="0.31496062992125984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სენაკის გარე ფიტნეს მოედანი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Badri Kantaria</dc:creator>
  <cp:lastModifiedBy>Windows User</cp:lastModifiedBy>
  <cp:lastPrinted>2018-07-12T09:16:56Z</cp:lastPrinted>
  <dcterms:created xsi:type="dcterms:W3CDTF">2018-01-09T05:45:58Z</dcterms:created>
  <dcterms:modified xsi:type="dcterms:W3CDTF">2018-07-16T06:40:38Z</dcterms:modified>
</cp:coreProperties>
</file>